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ieMorgan\Downloads\"/>
    </mc:Choice>
  </mc:AlternateContent>
  <xr:revisionPtr revIDLastSave="0" documentId="8_{605FC78D-6A1C-4AC6-9ED0-0CA173DB7786}" xr6:coauthVersionLast="47" xr6:coauthVersionMax="47" xr10:uidLastSave="{00000000-0000-0000-0000-000000000000}"/>
  <bookViews>
    <workbookView xWindow="14865" yWindow="0" windowWidth="36840" windowHeight="20985" xr2:uid="{42159BF0-81D2-43EE-9C60-C1C183E90351}"/>
  </bookViews>
  <sheets>
    <sheet name="Championship Table" sheetId="1" r:id="rId1"/>
    <sheet name="Championship Table (Kit Cars)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5" l="1"/>
  <c r="T37" i="5" s="1"/>
  <c r="S34" i="5"/>
  <c r="U34" i="5" s="1"/>
  <c r="W34" i="5" s="1"/>
  <c r="S24" i="5"/>
  <c r="T24" i="5" s="1"/>
  <c r="U37" i="5" l="1"/>
  <c r="W37" i="5" s="1"/>
  <c r="T34" i="5"/>
  <c r="U24" i="5"/>
  <c r="W24" i="5" s="1"/>
  <c r="T59" i="1"/>
  <c r="U59" i="1" s="1"/>
  <c r="T58" i="1"/>
  <c r="U58" i="1" s="1"/>
  <c r="T47" i="1"/>
  <c r="U47" i="1" s="1"/>
  <c r="S32" i="5"/>
  <c r="U32" i="5" s="1"/>
  <c r="W32" i="5" s="1"/>
  <c r="S29" i="5"/>
  <c r="T29" i="5" s="1"/>
  <c r="T30" i="1"/>
  <c r="U30" i="1" s="1"/>
  <c r="T43" i="1"/>
  <c r="V43" i="1" s="1"/>
  <c r="X43" i="1" s="1"/>
  <c r="T28" i="1"/>
  <c r="U28" i="1" s="1"/>
  <c r="T56" i="1"/>
  <c r="V56" i="1" s="1"/>
  <c r="X56" i="1" s="1"/>
  <c r="T57" i="1"/>
  <c r="V57" i="1" s="1"/>
  <c r="X57" i="1" s="1"/>
  <c r="S39" i="5"/>
  <c r="U39" i="5" s="1"/>
  <c r="W39" i="5" s="1"/>
  <c r="S17" i="5"/>
  <c r="U17" i="5" s="1"/>
  <c r="W17" i="5" s="1"/>
  <c r="S10" i="5"/>
  <c r="U10" i="5" s="1"/>
  <c r="W10" i="5" s="1"/>
  <c r="S28" i="5"/>
  <c r="U28" i="5" s="1"/>
  <c r="W28" i="5" s="1"/>
  <c r="S12" i="5"/>
  <c r="U12" i="5" s="1"/>
  <c r="W12" i="5" s="1"/>
  <c r="S9" i="5"/>
  <c r="T9" i="5" s="1"/>
  <c r="S8" i="5"/>
  <c r="U8" i="5" s="1"/>
  <c r="W8" i="5" s="1"/>
  <c r="S3" i="5"/>
  <c r="T3" i="5" s="1"/>
  <c r="T16" i="1"/>
  <c r="V16" i="1" s="1"/>
  <c r="X16" i="1" s="1"/>
  <c r="T42" i="1"/>
  <c r="V42" i="1" s="1"/>
  <c r="X42" i="1" s="1"/>
  <c r="T19" i="1"/>
  <c r="V19" i="1" s="1"/>
  <c r="X19" i="1" s="1"/>
  <c r="T18" i="1"/>
  <c r="V18" i="1" s="1"/>
  <c r="X18" i="1" s="1"/>
  <c r="T21" i="1"/>
  <c r="V21" i="1" s="1"/>
  <c r="X21" i="1" s="1"/>
  <c r="T54" i="1"/>
  <c r="V54" i="1" s="1"/>
  <c r="X54" i="1" s="1"/>
  <c r="T25" i="1"/>
  <c r="U25" i="1" s="1"/>
  <c r="T24" i="1"/>
  <c r="V24" i="1" s="1"/>
  <c r="X24" i="1" s="1"/>
  <c r="T27" i="1"/>
  <c r="V27" i="1" s="1"/>
  <c r="X27" i="1" s="1"/>
  <c r="T55" i="1"/>
  <c r="V55" i="1" s="1"/>
  <c r="X55" i="1" s="1"/>
  <c r="T26" i="1"/>
  <c r="U26" i="1" s="1"/>
  <c r="S23" i="5"/>
  <c r="S27" i="5"/>
  <c r="S31" i="5"/>
  <c r="S33" i="5"/>
  <c r="S36" i="5"/>
  <c r="S38" i="5"/>
  <c r="S20" i="5"/>
  <c r="T5" i="1"/>
  <c r="V5" i="1" s="1"/>
  <c r="X5" i="1" s="1"/>
  <c r="T7" i="1"/>
  <c r="T34" i="1"/>
  <c r="T36" i="1"/>
  <c r="T38" i="1"/>
  <c r="T41" i="1"/>
  <c r="T46" i="1"/>
  <c r="T49" i="1"/>
  <c r="T53" i="1"/>
  <c r="S16" i="5"/>
  <c r="S35" i="5"/>
  <c r="S22" i="5"/>
  <c r="S26" i="5"/>
  <c r="S11" i="5"/>
  <c r="S2" i="5"/>
  <c r="T2" i="5" s="1"/>
  <c r="S6" i="5"/>
  <c r="S7" i="5"/>
  <c r="T4" i="1"/>
  <c r="T12" i="1"/>
  <c r="T13" i="1"/>
  <c r="T15" i="1"/>
  <c r="T37" i="1"/>
  <c r="T40" i="1"/>
  <c r="T45" i="1"/>
  <c r="T20" i="1"/>
  <c r="T10" i="1"/>
  <c r="T52" i="1"/>
  <c r="T23" i="1"/>
  <c r="T51" i="1"/>
  <c r="S15" i="5"/>
  <c r="S30" i="5"/>
  <c r="S25" i="5"/>
  <c r="S14" i="5"/>
  <c r="S13" i="5"/>
  <c r="S4" i="5"/>
  <c r="S5" i="5"/>
  <c r="T2" i="1"/>
  <c r="T3" i="1"/>
  <c r="T6" i="1"/>
  <c r="T11" i="1"/>
  <c r="T9" i="1"/>
  <c r="T14" i="1"/>
  <c r="T17" i="1"/>
  <c r="T39" i="1"/>
  <c r="T44" i="1"/>
  <c r="T48" i="1"/>
  <c r="T8" i="1"/>
  <c r="T22" i="1"/>
  <c r="T50" i="1"/>
  <c r="S21" i="5"/>
  <c r="U21" i="5" s="1"/>
  <c r="W21" i="5" s="1"/>
  <c r="S19" i="5"/>
  <c r="U19" i="5" s="1"/>
  <c r="W19" i="5" s="1"/>
  <c r="S18" i="5"/>
  <c r="T18" i="5" s="1"/>
  <c r="V59" i="1" l="1"/>
  <c r="X59" i="1" s="1"/>
  <c r="V58" i="1"/>
  <c r="X58" i="1" s="1"/>
  <c r="V47" i="1"/>
  <c r="X47" i="1" s="1"/>
  <c r="T32" i="5"/>
  <c r="U29" i="5"/>
  <c r="W29" i="5" s="1"/>
  <c r="U43" i="1"/>
  <c r="V30" i="1"/>
  <c r="X30" i="1" s="1"/>
  <c r="V28" i="1"/>
  <c r="X28" i="1" s="1"/>
  <c r="U57" i="1"/>
  <c r="U56" i="1"/>
  <c r="T39" i="5"/>
  <c r="U9" i="5"/>
  <c r="W9" i="5" s="1"/>
  <c r="T17" i="5"/>
  <c r="T12" i="5"/>
  <c r="T28" i="5"/>
  <c r="T10" i="5"/>
  <c r="T8" i="5"/>
  <c r="U3" i="5"/>
  <c r="W3" i="5" s="1"/>
  <c r="V25" i="1"/>
  <c r="X25" i="1" s="1"/>
  <c r="U27" i="1"/>
  <c r="U24" i="1"/>
  <c r="V26" i="1"/>
  <c r="X26" i="1" s="1"/>
  <c r="U18" i="1"/>
  <c r="U19" i="1"/>
  <c r="U54" i="1"/>
  <c r="U21" i="1"/>
  <c r="U55" i="1"/>
  <c r="U42" i="1"/>
  <c r="U16" i="1"/>
  <c r="U5" i="1"/>
  <c r="U2" i="5"/>
  <c r="W2" i="5" s="1"/>
  <c r="U23" i="5"/>
  <c r="W23" i="5" s="1"/>
  <c r="T23" i="5"/>
  <c r="T27" i="5"/>
  <c r="U27" i="5"/>
  <c r="W27" i="5" s="1"/>
  <c r="T31" i="5"/>
  <c r="U31" i="5"/>
  <c r="W31" i="5" s="1"/>
  <c r="T33" i="5"/>
  <c r="U33" i="5"/>
  <c r="W33" i="5" s="1"/>
  <c r="T36" i="5"/>
  <c r="U36" i="5"/>
  <c r="W36" i="5" s="1"/>
  <c r="T38" i="5"/>
  <c r="U38" i="5"/>
  <c r="W38" i="5" s="1"/>
  <c r="T20" i="5"/>
  <c r="U20" i="5"/>
  <c r="W20" i="5" s="1"/>
  <c r="V12" i="1"/>
  <c r="X12" i="1" s="1"/>
  <c r="U12" i="1"/>
  <c r="V7" i="1"/>
  <c r="X7" i="1" s="1"/>
  <c r="U7" i="1"/>
  <c r="V34" i="1"/>
  <c r="X34" i="1" s="1"/>
  <c r="U34" i="1"/>
  <c r="U41" i="1"/>
  <c r="V41" i="1"/>
  <c r="X41" i="1" s="1"/>
  <c r="U46" i="1"/>
  <c r="V46" i="1"/>
  <c r="X46" i="1" s="1"/>
  <c r="U36" i="1"/>
  <c r="V36" i="1"/>
  <c r="X36" i="1" s="1"/>
  <c r="U38" i="1"/>
  <c r="V38" i="1"/>
  <c r="X38" i="1" s="1"/>
  <c r="U49" i="1"/>
  <c r="V49" i="1"/>
  <c r="X49" i="1" s="1"/>
  <c r="U53" i="1"/>
  <c r="V53" i="1"/>
  <c r="X53" i="1" s="1"/>
  <c r="U15" i="1"/>
  <c r="V15" i="1"/>
  <c r="X15" i="1" s="1"/>
  <c r="U40" i="1"/>
  <c r="V40" i="1"/>
  <c r="X40" i="1" s="1"/>
  <c r="U45" i="1"/>
  <c r="V45" i="1"/>
  <c r="X45" i="1" s="1"/>
  <c r="U23" i="1"/>
  <c r="V23" i="1"/>
  <c r="X23" i="1" s="1"/>
  <c r="T22" i="5"/>
  <c r="U22" i="5"/>
  <c r="W22" i="5" s="1"/>
  <c r="T16" i="5"/>
  <c r="U16" i="5"/>
  <c r="W16" i="5" s="1"/>
  <c r="T35" i="5"/>
  <c r="U35" i="5"/>
  <c r="W35" i="5" s="1"/>
  <c r="T6" i="5"/>
  <c r="U6" i="5"/>
  <c r="W6" i="5" s="1"/>
  <c r="T11" i="5"/>
  <c r="U11" i="5"/>
  <c r="W11" i="5" s="1"/>
  <c r="U7" i="5"/>
  <c r="W7" i="5" s="1"/>
  <c r="T7" i="5"/>
  <c r="T26" i="5"/>
  <c r="U26" i="5"/>
  <c r="W26" i="5" s="1"/>
  <c r="U13" i="1"/>
  <c r="V13" i="1"/>
  <c r="X13" i="1" s="1"/>
  <c r="V11" i="1"/>
  <c r="X11" i="1" s="1"/>
  <c r="U11" i="1"/>
  <c r="U20" i="1"/>
  <c r="V20" i="1"/>
  <c r="X20" i="1" s="1"/>
  <c r="U37" i="1"/>
  <c r="V37" i="1"/>
  <c r="X37" i="1" s="1"/>
  <c r="V2" i="1"/>
  <c r="X2" i="1" s="1"/>
  <c r="U2" i="1"/>
  <c r="U52" i="1"/>
  <c r="V52" i="1"/>
  <c r="X52" i="1" s="1"/>
  <c r="U4" i="1"/>
  <c r="V4" i="1"/>
  <c r="X4" i="1" s="1"/>
  <c r="U51" i="1"/>
  <c r="V51" i="1"/>
  <c r="X51" i="1" s="1"/>
  <c r="U10" i="1"/>
  <c r="V10" i="1"/>
  <c r="X10" i="1" s="1"/>
  <c r="T15" i="5"/>
  <c r="U15" i="5"/>
  <c r="W15" i="5" s="1"/>
  <c r="U3" i="1"/>
  <c r="V3" i="1"/>
  <c r="X3" i="1" s="1"/>
  <c r="U25" i="5"/>
  <c r="W25" i="5" s="1"/>
  <c r="T25" i="5"/>
  <c r="U30" i="5"/>
  <c r="W30" i="5" s="1"/>
  <c r="T30" i="5"/>
  <c r="U14" i="5"/>
  <c r="W14" i="5" s="1"/>
  <c r="T14" i="5"/>
  <c r="U13" i="5"/>
  <c r="W13" i="5" s="1"/>
  <c r="T13" i="5"/>
  <c r="U4" i="5"/>
  <c r="W4" i="5" s="1"/>
  <c r="T4" i="5"/>
  <c r="T5" i="5"/>
  <c r="U5" i="5"/>
  <c r="W5" i="5" s="1"/>
  <c r="U50" i="1"/>
  <c r="V50" i="1"/>
  <c r="X50" i="1" s="1"/>
  <c r="U9" i="1"/>
  <c r="V9" i="1"/>
  <c r="X9" i="1" s="1"/>
  <c r="U14" i="1"/>
  <c r="V14" i="1"/>
  <c r="X14" i="1" s="1"/>
  <c r="U17" i="1"/>
  <c r="V17" i="1"/>
  <c r="X17" i="1" s="1"/>
  <c r="U39" i="1"/>
  <c r="V39" i="1"/>
  <c r="X39" i="1" s="1"/>
  <c r="U44" i="1"/>
  <c r="V44" i="1"/>
  <c r="X44" i="1" s="1"/>
  <c r="U48" i="1"/>
  <c r="V48" i="1"/>
  <c r="X48" i="1" s="1"/>
  <c r="U8" i="1"/>
  <c r="V8" i="1"/>
  <c r="X8" i="1" s="1"/>
  <c r="U22" i="1"/>
  <c r="V22" i="1"/>
  <c r="X22" i="1" s="1"/>
  <c r="U6" i="1"/>
  <c r="V6" i="1"/>
  <c r="X6" i="1" s="1"/>
  <c r="U18" i="5"/>
  <c r="W18" i="5" s="1"/>
  <c r="T19" i="5"/>
  <c r="T21" i="5"/>
  <c r="T29" i="1"/>
  <c r="V29" i="1" s="1"/>
  <c r="T31" i="1"/>
  <c r="V31" i="1" s="1"/>
  <c r="T32" i="1"/>
  <c r="V32" i="1" s="1"/>
  <c r="T33" i="1"/>
  <c r="V33" i="1" s="1"/>
  <c r="T35" i="1"/>
  <c r="V35" i="1" s="1"/>
  <c r="U33" i="1" l="1"/>
  <c r="X32" i="1"/>
  <c r="U31" i="1" l="1"/>
  <c r="U29" i="1"/>
  <c r="U35" i="1"/>
  <c r="X29" i="1"/>
  <c r="U32" i="1"/>
  <c r="X33" i="1" l="1"/>
  <c r="X35" i="1"/>
  <c r="X31" i="1"/>
  <c r="A2" i="1" l="1"/>
  <c r="A3" i="1"/>
  <c r="A4" i="1" s="1"/>
  <c r="A5" i="1" s="1"/>
  <c r="A6" i="1" s="1"/>
  <c r="A7" i="1" s="1"/>
  <c r="A8" i="1" s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2" i="5"/>
  <c r="A3" i="5"/>
  <c r="A4" i="5" s="1"/>
  <c r="A5" i="5" s="1"/>
  <c r="A6" i="5" s="1"/>
  <c r="A7" i="5" s="1"/>
  <c r="A8" i="5" s="1"/>
  <c r="A9" i="5" s="1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</calcChain>
</file>

<file path=xl/sharedStrings.xml><?xml version="1.0" encoding="utf-8"?>
<sst xmlns="http://schemas.openxmlformats.org/spreadsheetml/2006/main" count="297" uniqueCount="126">
  <si>
    <t>Pos</t>
  </si>
  <si>
    <t>Car</t>
  </si>
  <si>
    <t>Kit</t>
  </si>
  <si>
    <t>Team</t>
  </si>
  <si>
    <t>Entrant</t>
  </si>
  <si>
    <t>Goodwood</t>
  </si>
  <si>
    <t>Lotus Hethel</t>
  </si>
  <si>
    <t>Castle Combe</t>
  </si>
  <si>
    <t>Predannack</t>
  </si>
  <si>
    <t>Aintree</t>
  </si>
  <si>
    <t>n</t>
  </si>
  <si>
    <t>n&gt;1</t>
  </si>
  <si>
    <t>Sub-Total</t>
  </si>
  <si>
    <t>Total</t>
  </si>
  <si>
    <t>Bat Mobile</t>
  </si>
  <si>
    <t>Borders College</t>
  </si>
  <si>
    <t>Jaws</t>
  </si>
  <si>
    <t>George Watson's College</t>
  </si>
  <si>
    <t>Mallory Park</t>
  </si>
  <si>
    <t>Bedford</t>
  </si>
  <si>
    <t>Blyton Park</t>
  </si>
  <si>
    <t>Dunsfold Park</t>
  </si>
  <si>
    <t>Green Arrow 1 - OEG</t>
  </si>
  <si>
    <t>East Anglia</t>
  </si>
  <si>
    <t>Green Arrow 3 - Resonance</t>
  </si>
  <si>
    <t>Albyn School - Green Arrows OEG</t>
  </si>
  <si>
    <t>East Fortune</t>
  </si>
  <si>
    <t>Croft</t>
  </si>
  <si>
    <t>East Lothian</t>
  </si>
  <si>
    <t>Midlands</t>
  </si>
  <si>
    <t>Class</t>
  </si>
  <si>
    <t>Scratch</t>
  </si>
  <si>
    <t>Int. Final</t>
  </si>
  <si>
    <t>Phoenix GWC</t>
  </si>
  <si>
    <t>RENovation</t>
  </si>
  <si>
    <t>Renishaw plc</t>
  </si>
  <si>
    <t>PERRINN424</t>
  </si>
  <si>
    <t>Chainreactiongp</t>
  </si>
  <si>
    <t>Vmax RRX</t>
  </si>
  <si>
    <t>The Imp</t>
  </si>
  <si>
    <t>Lincoln UTC</t>
  </si>
  <si>
    <t>The Angel</t>
  </si>
  <si>
    <t>EC Aspect Capital Racing</t>
  </si>
  <si>
    <t>Epsom College</t>
  </si>
  <si>
    <t>Wheeliam</t>
  </si>
  <si>
    <t>Sir William Perkins's School</t>
  </si>
  <si>
    <t>Solihull School - Mk2</t>
  </si>
  <si>
    <t>Solihull School</t>
  </si>
  <si>
    <t>WGSgreenpower</t>
  </si>
  <si>
    <t>Wolverhampton grammar school</t>
  </si>
  <si>
    <t>e.cognito +</t>
  </si>
  <si>
    <t>Leicester Grammar School</t>
  </si>
  <si>
    <t>REC-349</t>
  </si>
  <si>
    <t>EC GM7 Racing</t>
  </si>
  <si>
    <t>Solihull School - Mk 1</t>
  </si>
  <si>
    <t>Firefly FF03</t>
  </si>
  <si>
    <t>St Paul's School</t>
  </si>
  <si>
    <t>STORM V5 MSGR</t>
  </si>
  <si>
    <t>Mulberry Schools Trust Stepney Green</t>
  </si>
  <si>
    <t>Whippet</t>
  </si>
  <si>
    <t>Manson-Whitton Family</t>
  </si>
  <si>
    <t>Carbon Cruiser GT3</t>
  </si>
  <si>
    <t>Tonbridge School</t>
  </si>
  <si>
    <t>Tonbridge School Racing Team</t>
  </si>
  <si>
    <t>Perse Racing - Gruppo Bianco</t>
  </si>
  <si>
    <t>The Perse</t>
  </si>
  <si>
    <t>MAS1 - Titan</t>
  </si>
  <si>
    <t>Mulberry Academy Shoreditch</t>
  </si>
  <si>
    <t>Cadence</t>
  </si>
  <si>
    <t>Surrey Hills Racing</t>
  </si>
  <si>
    <t>Car 2 - Blur</t>
  </si>
  <si>
    <t>Skuld</t>
  </si>
  <si>
    <t>Westcliff High School For Girls</t>
  </si>
  <si>
    <t>UTC BLAAAZE</t>
  </si>
  <si>
    <t>Mulberry UTC</t>
  </si>
  <si>
    <t>Probation IV</t>
  </si>
  <si>
    <t>SG Bullet III</t>
  </si>
  <si>
    <t>Silesian University of Technology</t>
  </si>
  <si>
    <t>SG SGR2020</t>
  </si>
  <si>
    <t>Elliott Hudson College</t>
  </si>
  <si>
    <t>OneSubsea</t>
  </si>
  <si>
    <t>Blaze 1</t>
  </si>
  <si>
    <t>Queen Elizabeth Sixth Form College</t>
  </si>
  <si>
    <t>CEGT</t>
  </si>
  <si>
    <t>Newham College</t>
  </si>
  <si>
    <t>The Viking</t>
  </si>
  <si>
    <t>Riverside College</t>
  </si>
  <si>
    <t>Supersonic Racing</t>
  </si>
  <si>
    <t>Scarborough UTC</t>
  </si>
  <si>
    <t>CEGT 2.0</t>
  </si>
  <si>
    <t>Volt Velocity</t>
  </si>
  <si>
    <t>Megazord</t>
  </si>
  <si>
    <t>Bristol Grammar School</t>
  </si>
  <si>
    <t>X</t>
  </si>
  <si>
    <t>The Weald School</t>
  </si>
  <si>
    <t>SBC-Rookie</t>
  </si>
  <si>
    <t>Sylvia Beaufoy Youth Centre</t>
  </si>
  <si>
    <t>WR01</t>
  </si>
  <si>
    <t>Whitgift School</t>
  </si>
  <si>
    <t>WR02</t>
  </si>
  <si>
    <t>GHS Hummingbird</t>
  </si>
  <si>
    <t>Guildford High School</t>
  </si>
  <si>
    <t>Blue Thunder</t>
  </si>
  <si>
    <t>Millfield School</t>
  </si>
  <si>
    <t>Vahlor Junior</t>
  </si>
  <si>
    <t>Vahlor Racing</t>
  </si>
  <si>
    <t>EC Z Racing</t>
  </si>
  <si>
    <t>Owl Be Back</t>
  </si>
  <si>
    <t>Sutton Grammar School</t>
  </si>
  <si>
    <t>Hampton GP</t>
  </si>
  <si>
    <t>Hampton School</t>
  </si>
  <si>
    <t>Apex</t>
  </si>
  <si>
    <t>Southleigh Racing</t>
  </si>
  <si>
    <t>FFS-1.5</t>
  </si>
  <si>
    <t>Ysgol Dyffryn Taf</t>
  </si>
  <si>
    <t>BR03</t>
  </si>
  <si>
    <t>Bristol Racing</t>
  </si>
  <si>
    <t>DRHS 2</t>
  </si>
  <si>
    <t>Denmark Road High School</t>
  </si>
  <si>
    <t>CG02A</t>
  </si>
  <si>
    <t>Coleg Gwent</t>
  </si>
  <si>
    <t>SRS 2</t>
  </si>
  <si>
    <t>The Sydney Russell School</t>
  </si>
  <si>
    <t>Sylvia's Rocket</t>
  </si>
  <si>
    <t>Mulberry Sch for Girls</t>
  </si>
  <si>
    <t>Mulberry Schools Trust STEM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</si>
</sst>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relativeIndent="1" justifyLastLine="0" shrinkToFit="0" readingOrder="0"/>
    </dxf>
    <dxf>
      <alignment horizontal="left" vertical="center" textRotation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relativeIndent="1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B31C14-90CD-45EB-B372-5836B64A07F4}" name="Table1" displayName="Table1" ref="A1:X59" totalsRowShown="0" headerRowDxfId="69" dataDxfId="68">
  <sortState xmlns:xlrd2="http://schemas.microsoft.com/office/spreadsheetml/2017/richdata2" ref="A2:X59">
    <sortCondition descending="1" ref="U1:U59"/>
  </sortState>
  <tableColumns count="24">
    <tableColumn id="1" xr3:uid="{00A94425-662E-4940-9FCC-F7BBEDBA45FF}" name="Pos" dataDxfId="67">
      <calculatedColumnFormula>IF(ISNUMBER($X1)=FALSE,1,IF($X1=$X2,$A1,$A1+COUNTIF($A$1:INDEX(A:A,ROW()-1),$A1)))</calculatedColumnFormula>
    </tableColumn>
    <tableColumn id="2" xr3:uid="{6F48035A-693B-4F80-BC58-12398533B331}" name="Car" dataDxfId="66"/>
    <tableColumn id="3" xr3:uid="{E0D230DE-E6E5-4464-B39C-4FF1155CC363}" name="Class" dataDxfId="65"/>
    <tableColumn id="4" xr3:uid="{F8CCE585-2577-4C70-A238-B7C03582DFE9}" name="Team" dataDxfId="64"/>
    <tableColumn id="5" xr3:uid="{55B57CDF-1C61-4A5A-8C93-3EA7188120D3}" name="Entrant" dataDxfId="63"/>
    <tableColumn id="6" xr3:uid="{FDF7A86C-2166-41D1-9C7C-21C6C0CE89A0}" name="East Fortune" dataDxfId="62"/>
    <tableColumn id="7" xr3:uid="{4BDD6839-E544-4A2C-A2FC-C331AC79FF0E}" name="Mallory Park" dataDxfId="61"/>
    <tableColumn id="8" xr3:uid="{266D65D0-A1E5-49DD-8869-B62B49B7A66F}" name="Lotus Hethel" dataDxfId="60"/>
    <tableColumn id="9" xr3:uid="{1E389321-C26A-435F-A98E-BCDF800E47A0}" name="Croft" dataDxfId="59"/>
    <tableColumn id="10" xr3:uid="{B0B98C46-E062-40D1-87B7-5D643B74F077}" name="Goodwood" dataDxfId="58"/>
    <tableColumn id="11" xr3:uid="{267BD87C-BBB9-413E-B0B5-F8D8BA8646AA}" name="Castle Combe" dataDxfId="57"/>
    <tableColumn id="12" xr3:uid="{CD00D0EF-92C1-470C-8E40-E213829C934B}" name="Bedford" dataDxfId="56"/>
    <tableColumn id="13" xr3:uid="{C036835C-512A-4D91-A39A-93BFCAE59549}" name="Predannack" dataDxfId="55"/>
    <tableColumn id="14" xr3:uid="{2ABC6B3B-5D2D-482D-B461-459FD9613147}" name="Blyton Park" dataDxfId="54"/>
    <tableColumn id="15" xr3:uid="{6844A876-F08B-44BE-AC00-B5AA3BD6077E}" name="East Lothian" dataDxfId="53"/>
    <tableColumn id="22" xr3:uid="{24139E35-E2A4-49ED-AB9C-D5393CB42384}" name="Dunsfold Park" dataDxfId="52"/>
    <tableColumn id="16" xr3:uid="{5B39B1EA-86E2-4B81-8794-0A0374199C55}" name="Aintree" dataDxfId="51"/>
    <tableColumn id="23" xr3:uid="{EBF5F583-BA21-46F0-9E2E-12A422797A3B}" name="East Anglia" dataDxfId="50"/>
    <tableColumn id="24" xr3:uid="{9BCA4A65-D3DC-49F7-86A1-CFA77381ABA2}" name="Midlands" dataDxfId="49"/>
    <tableColumn id="20" xr3:uid="{7B6B1B26-47D2-4661-BE81-3FDE0ED09F55}" name="n" dataDxfId="48">
      <calculatedColumnFormula>COUNTA(Table1[[#This Row],[East Fortune]:[Midlands]])</calculatedColumnFormula>
    </tableColumn>
    <tableColumn id="21" xr3:uid="{083ACB64-0E60-4238-8147-9C1F12E81BA3}" name="n&gt;1" dataDxfId="47">
      <calculatedColumnFormula>IF(Table1[[#This Row],[n]]&gt;1,1,0)</calculatedColumnFormula>
    </tableColumn>
    <tableColumn id="17" xr3:uid="{88972A01-4B04-4ABF-B285-FEF781E5AE80}" name="Sub-Total" dataDxfId="46">
      <calculatedColumnFormula>IF(Table1[[#This Row],[n]]=0,0,IF(Table1[[#This Row],[n]]=1,LARGE(Table1[[#This Row],[East Fortune]:[Midlands]],1),IF(Table1[[#This Row],[n]]&gt;1,LARGE(Table1[[#This Row],[East Fortune]:[Midlands]],1)+LARGE(Table1[[#This Row],[East Fortune]:[Midlands]],2))))</calculatedColumnFormula>
    </tableColumn>
    <tableColumn id="18" xr3:uid="{64B52CC1-53E8-4E62-AABD-38D78454D889}" name="Int. Final" dataDxfId="45"/>
    <tableColumn id="19" xr3:uid="{DE00119B-336E-4B8A-8E2B-188C11C97F7B}" name="Total" dataDxfId="44">
      <calculatedColumnFormula>SUM(Table1[[#This Row],[Sub-Total]],Table1[[#This Row],[Int. Final]])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B19EAD-5B4B-417C-9659-93FF32F7F4C4}" name="Table14" displayName="Table14" ref="A1:W39" totalsRowShown="0" headerRowDxfId="43" dataDxfId="42">
  <sortState xmlns:xlrd2="http://schemas.microsoft.com/office/spreadsheetml/2017/richdata2" ref="A2:W39">
    <sortCondition descending="1" ref="T1:T39"/>
  </sortState>
  <tableColumns count="23">
    <tableColumn id="1" xr3:uid="{50A53498-B193-469F-B05A-E0A855C33058}" name="Pos" dataDxfId="41">
      <calculatedColumnFormula>IF(ISNUMBER($W1)=FALSE,1,IF($W1=$W2,$A1,$A1+COUNTIF($A$1:INDEX(A:A,ROW()-1),$A1)))</calculatedColumnFormula>
    </tableColumn>
    <tableColumn id="2" xr3:uid="{7DC6DE52-84A2-42CD-B848-B43E9177CBB2}" name="Car" dataDxfId="40"/>
    <tableColumn id="4" xr3:uid="{B798DE49-1FFB-4870-8735-FD95D9F60731}" name="Team" dataDxfId="39"/>
    <tableColumn id="5" xr3:uid="{F953454B-2AF9-40B5-8C73-FCAB8C0F72ED}" name="Entrant" dataDxfId="38"/>
    <tableColumn id="6" xr3:uid="{FD2DBE5E-5405-44C5-A130-9B06D19C2D11}" name="East Fortune" dataDxfId="37"/>
    <tableColumn id="7" xr3:uid="{0CC693BB-3836-4A28-B998-5A572F12CB3E}" name="Mallory Park" dataDxfId="36"/>
    <tableColumn id="8" xr3:uid="{D25995A2-4AAE-40A4-88D8-6A35ED4A56F9}" name="Lotus Hethel" dataDxfId="35"/>
    <tableColumn id="9" xr3:uid="{D5BDE54B-5155-48D4-8E2D-A1D1CA46CDF0}" name="Croft" dataDxfId="34"/>
    <tableColumn id="10" xr3:uid="{598A22B5-4846-4754-961E-5471214D4311}" name="Goodwood" dataDxfId="33"/>
    <tableColumn id="11" xr3:uid="{CD32827E-7387-4EA8-B3F2-FE640DF1CE68}" name="Castle Combe" dataDxfId="32"/>
    <tableColumn id="12" xr3:uid="{14A77B5C-FDB3-487F-9E11-0A3E6B81D4DB}" name="Bedford" dataDxfId="31"/>
    <tableColumn id="13" xr3:uid="{ACEEB505-0E89-4BB3-A7F6-A6CF833732C9}" name="Predannack" dataDxfId="30"/>
    <tableColumn id="14" xr3:uid="{16FC5A07-1A73-40F8-AB48-0EEFAC73EB97}" name="Blyton Park" dataDxfId="29"/>
    <tableColumn id="15" xr3:uid="{8D9ECD16-200D-4706-9344-10E602305C3A}" name="East Lothian" dataDxfId="28"/>
    <tableColumn id="22" xr3:uid="{A1793ED4-5F54-4E24-B6B1-437FD41AD120}" name="Dunsfold Park" dataDxfId="27"/>
    <tableColumn id="16" xr3:uid="{108B7860-734D-4B48-833C-FED1C2EF935D}" name="Aintree" dataDxfId="26"/>
    <tableColumn id="23" xr3:uid="{A881ECB4-BEFD-4F02-A556-D69AAEF23708}" name="East Anglia" dataDxfId="25"/>
    <tableColumn id="24" xr3:uid="{27563E9C-0D66-4E95-B77E-4EDDCC6B1B3A}" name="Midlands" dataDxfId="24"/>
    <tableColumn id="20" xr3:uid="{12D4EE56-6A11-4751-8BC3-5F45E51819FD}" name="n" dataDxfId="23">
      <calculatedColumnFormula>COUNTA(Table14[[#This Row],[East Fortune]:[Midlands]])</calculatedColumnFormula>
    </tableColumn>
    <tableColumn id="21" xr3:uid="{720C3D02-0412-4C0D-B18C-AB5CDC4EA0A9}" name="n&gt;1" dataDxfId="22">
      <calculatedColumnFormula>IF(Table14[[#This Row],[n]]&gt;1,1,0)</calculatedColumnFormula>
    </tableColumn>
    <tableColumn id="17" xr3:uid="{7F0EF3FD-86D3-4115-A03E-92AC247B2B76}" name="Sub-Total" dataDxfId="21">
      <calculatedColumnFormula>IF(Table14[[#This Row],[n]]=0,0,IF(Table14[[#This Row],[n]]=1,LARGE(Table14[[#This Row],[East Fortune]:[Midlands]],1),IF(Table14[[#This Row],[n]]&gt;1,LARGE(Table14[[#This Row],[East Fortune]:[Midlands]],1)+LARGE(Table14[[#This Row],[East Fortune]:[Midlands]],2))))</calculatedColumnFormula>
    </tableColumn>
    <tableColumn id="18" xr3:uid="{9617861A-3E9B-4C73-9F17-F5404C2353DF}" name="Int. Final" dataDxfId="20"/>
    <tableColumn id="19" xr3:uid="{2E0DE024-85D2-424F-9E3A-9CEF7F81FB0C}" name="Total" dataDxfId="19">
      <calculatedColumnFormula>SUM(Table14[[#This Row],[Sub-Total]],Table14[[#This Row],[Int. Final]])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EA95-A2EC-431E-91A9-67406EA27983}">
  <dimension ref="A1:X59"/>
  <sheetViews>
    <sheetView tabSelected="1" zoomScale="80" zoomScaleNormal="80" workbookViewId="0"/>
  </sheetViews>
  <sheetFormatPr defaultRowHeight="20.100000000000001" customHeight="1" x14ac:dyDescent="0.25"/>
  <cols>
    <col min="1" max="1" width="6.28515625" style="4" customWidth="1"/>
    <col min="2" max="2" width="7.42578125" style="5" customWidth="1"/>
    <col min="3" max="3" width="8.85546875" style="6" customWidth="1"/>
    <col min="4" max="4" width="35.85546875" style="9" bestFit="1" customWidth="1"/>
    <col min="5" max="5" width="48" style="9" bestFit="1" customWidth="1"/>
    <col min="6" max="12" width="15" style="6" customWidth="1"/>
    <col min="13" max="19" width="15" style="6" hidden="1" customWidth="1"/>
    <col min="20" max="21" width="6.7109375" style="6" hidden="1" customWidth="1"/>
    <col min="22" max="22" width="11.5703125" style="5" customWidth="1"/>
    <col min="23" max="23" width="11.28515625" style="6" customWidth="1"/>
    <col min="24" max="24" width="9.7109375" style="5" customWidth="1"/>
    <col min="25" max="16384" width="9.140625" style="7"/>
  </cols>
  <sheetData>
    <row r="1" spans="1:24" s="3" customFormat="1" ht="30" customHeight="1" x14ac:dyDescent="0.25">
      <c r="A1" s="1" t="s">
        <v>0</v>
      </c>
      <c r="B1" s="1" t="s">
        <v>1</v>
      </c>
      <c r="C1" s="1" t="s">
        <v>30</v>
      </c>
      <c r="D1" s="8" t="s">
        <v>3</v>
      </c>
      <c r="E1" s="8" t="s">
        <v>4</v>
      </c>
      <c r="F1" s="1" t="s">
        <v>26</v>
      </c>
      <c r="G1" s="1" t="s">
        <v>18</v>
      </c>
      <c r="H1" s="1" t="s">
        <v>6</v>
      </c>
      <c r="I1" s="1" t="s">
        <v>27</v>
      </c>
      <c r="J1" s="1" t="s">
        <v>5</v>
      </c>
      <c r="K1" s="1" t="s">
        <v>7</v>
      </c>
      <c r="L1" s="1" t="s">
        <v>19</v>
      </c>
      <c r="M1" s="1" t="s">
        <v>8</v>
      </c>
      <c r="N1" s="1" t="s">
        <v>20</v>
      </c>
      <c r="O1" s="1" t="s">
        <v>28</v>
      </c>
      <c r="P1" s="1" t="s">
        <v>21</v>
      </c>
      <c r="Q1" s="1" t="s">
        <v>9</v>
      </c>
      <c r="R1" s="1" t="s">
        <v>23</v>
      </c>
      <c r="S1" s="1" t="s">
        <v>29</v>
      </c>
      <c r="T1" s="1" t="s">
        <v>10</v>
      </c>
      <c r="U1" s="1" t="s">
        <v>11</v>
      </c>
      <c r="V1" s="1" t="s">
        <v>12</v>
      </c>
      <c r="W1" s="2" t="s">
        <v>32</v>
      </c>
      <c r="X1" s="2" t="s">
        <v>13</v>
      </c>
    </row>
    <row r="2" spans="1:24" ht="20.100000000000001" customHeight="1" x14ac:dyDescent="0.25">
      <c r="A2" s="4">
        <f>IF(ISNUMBER($X1)=FALSE,1,IF($X1=$X2,$A1,$A1+COUNTIF($A$1:INDEX(A:A,ROW()-1),$A1)))</f>
        <v>1</v>
      </c>
      <c r="B2" s="5">
        <v>702</v>
      </c>
      <c r="C2" s="6" t="s">
        <v>31</v>
      </c>
      <c r="D2" s="9" t="s">
        <v>34</v>
      </c>
      <c r="E2" s="9" t="s">
        <v>35</v>
      </c>
      <c r="G2" s="6">
        <v>25</v>
      </c>
      <c r="H2" s="6">
        <v>25</v>
      </c>
      <c r="J2" s="6">
        <v>18</v>
      </c>
      <c r="K2" s="6">
        <v>0</v>
      </c>
      <c r="L2" s="6">
        <v>0</v>
      </c>
      <c r="T2" s="6">
        <f>COUNTA(Table1[[#This Row],[East Fortune]:[Midlands]])</f>
        <v>5</v>
      </c>
      <c r="U2" s="6">
        <f>IF(Table1[[#This Row],[n]]&gt;1,1,0)</f>
        <v>1</v>
      </c>
      <c r="V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50</v>
      </c>
      <c r="X2" s="5">
        <f>SUM(Table1[[#This Row],[Sub-Total]],Table1[[#This Row],[Int. Final]])</f>
        <v>50</v>
      </c>
    </row>
    <row r="3" spans="1:24" ht="20.100000000000001" customHeight="1" x14ac:dyDescent="0.25">
      <c r="A3" s="4">
        <f>IF(ISNUMBER($X2)=FALSE,1,IF($X2=$X3,$A2,$A2+COUNTIF($A$1:INDEX(A:A,ROW()-1),$A2)))</f>
        <v>2</v>
      </c>
      <c r="B3" s="5">
        <v>424</v>
      </c>
      <c r="C3" s="6" t="s">
        <v>31</v>
      </c>
      <c r="D3" s="9" t="s">
        <v>36</v>
      </c>
      <c r="E3" s="9" t="s">
        <v>37</v>
      </c>
      <c r="G3" s="6">
        <v>18</v>
      </c>
      <c r="J3" s="6">
        <v>0</v>
      </c>
      <c r="K3" s="6">
        <v>15</v>
      </c>
      <c r="L3" s="6">
        <v>25</v>
      </c>
      <c r="T3" s="6">
        <f>COUNTA(Table1[[#This Row],[East Fortune]:[Midlands]])</f>
        <v>4</v>
      </c>
      <c r="U3" s="6">
        <f>IF(Table1[[#This Row],[n]]&gt;1,1,0)</f>
        <v>1</v>
      </c>
      <c r="V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43</v>
      </c>
      <c r="X3" s="5">
        <f>SUM(Table1[[#This Row],[Sub-Total]],Table1[[#This Row],[Int. Final]])</f>
        <v>43</v>
      </c>
    </row>
    <row r="4" spans="1:24" ht="20.100000000000001" customHeight="1" x14ac:dyDescent="0.25">
      <c r="A4" s="4">
        <f>IF(ISNUMBER($X3)=FALSE,1,IF($X3=$X4,$A3,$A3+COUNTIF($A$1:INDEX(A:A,ROW()-1),$A3)))</f>
        <v>2</v>
      </c>
      <c r="B4" s="5">
        <v>703</v>
      </c>
      <c r="C4" s="6" t="s">
        <v>31</v>
      </c>
      <c r="D4" s="9" t="s">
        <v>75</v>
      </c>
      <c r="E4" s="9" t="s">
        <v>35</v>
      </c>
      <c r="H4" s="6">
        <v>15</v>
      </c>
      <c r="J4" s="6">
        <v>25</v>
      </c>
      <c r="K4" s="6">
        <v>18</v>
      </c>
      <c r="L4" s="6">
        <v>12</v>
      </c>
      <c r="T4" s="6">
        <f>COUNTA(Table1[[#This Row],[East Fortune]:[Midlands]])</f>
        <v>4</v>
      </c>
      <c r="U4" s="6">
        <f>IF(Table1[[#This Row],[n]]&gt;1,1,0)</f>
        <v>1</v>
      </c>
      <c r="V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43</v>
      </c>
      <c r="X4" s="5">
        <f>SUM(Table1[[#This Row],[Sub-Total]],Table1[[#This Row],[Int. Final]])</f>
        <v>43</v>
      </c>
    </row>
    <row r="5" spans="1:24" ht="20.100000000000001" customHeight="1" x14ac:dyDescent="0.25">
      <c r="A5" s="4">
        <f>IF(ISNUMBER($X4)=FALSE,1,IF($X4=$X5,$A4,$A4+COUNTIF($A$1:INDEX(A:A,ROW()-1),$A4)))</f>
        <v>4</v>
      </c>
      <c r="B5" s="5">
        <v>708</v>
      </c>
      <c r="C5" s="6" t="s">
        <v>31</v>
      </c>
      <c r="D5" s="9" t="s">
        <v>76</v>
      </c>
      <c r="E5" s="9" t="s">
        <v>77</v>
      </c>
      <c r="I5" s="6">
        <v>25</v>
      </c>
      <c r="J5" s="6">
        <v>12</v>
      </c>
      <c r="K5" s="6">
        <v>6</v>
      </c>
      <c r="T5" s="6">
        <f>COUNTA(Table1[[#This Row],[East Fortune]:[Midlands]])</f>
        <v>3</v>
      </c>
      <c r="U5" s="6">
        <f>IF(Table1[[#This Row],[n]]&gt;1,1,0)</f>
        <v>1</v>
      </c>
      <c r="V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37</v>
      </c>
      <c r="X5" s="5">
        <f>SUM(Table1[[#This Row],[Sub-Total]],Table1[[#This Row],[Int. Final]])</f>
        <v>37</v>
      </c>
    </row>
    <row r="6" spans="1:24" ht="20.100000000000001" customHeight="1" x14ac:dyDescent="0.25">
      <c r="A6" s="14">
        <f>IF(ISNUMBER($X5)=FALSE,1,IF($X5=$X6,$A5,$A5+COUNTIF($A$1:INDEX(A:A,ROW()-1),$A5)))</f>
        <v>5</v>
      </c>
      <c r="B6" s="15">
        <v>288</v>
      </c>
      <c r="C6" s="16" t="s">
        <v>31</v>
      </c>
      <c r="D6" s="17" t="s">
        <v>38</v>
      </c>
      <c r="E6" s="17" t="s">
        <v>37</v>
      </c>
      <c r="F6" s="16"/>
      <c r="G6" s="16">
        <v>15</v>
      </c>
      <c r="H6" s="16"/>
      <c r="I6" s="16"/>
      <c r="J6" s="16">
        <v>10</v>
      </c>
      <c r="K6" s="16">
        <v>8</v>
      </c>
      <c r="L6" s="16">
        <v>18</v>
      </c>
      <c r="M6" s="16"/>
      <c r="N6" s="16"/>
      <c r="O6" s="16"/>
      <c r="P6" s="16"/>
      <c r="Q6" s="16"/>
      <c r="R6" s="16"/>
      <c r="S6" s="16"/>
      <c r="T6" s="16">
        <f>COUNTA(Table1[[#This Row],[East Fortune]:[Midlands]])</f>
        <v>4</v>
      </c>
      <c r="U6" s="16">
        <f>IF(Table1[[#This Row],[n]]&gt;1,1,0)</f>
        <v>1</v>
      </c>
      <c r="V6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33</v>
      </c>
      <c r="W6" s="16"/>
      <c r="X6" s="15">
        <f>SUM(Table1[[#This Row],[Sub-Total]],Table1[[#This Row],[Int. Final]])</f>
        <v>33</v>
      </c>
    </row>
    <row r="7" spans="1:24" ht="20.100000000000001" customHeight="1" x14ac:dyDescent="0.25">
      <c r="A7" s="4">
        <f>IF(ISNUMBER($X6)=FALSE,1,IF($X6=$X7,$A6,$A6+COUNTIF($A$1:INDEX(A:A,ROW()-1),$A6)))</f>
        <v>5</v>
      </c>
      <c r="B7" s="5">
        <v>707</v>
      </c>
      <c r="C7" s="6" t="s">
        <v>31</v>
      </c>
      <c r="D7" s="9" t="s">
        <v>78</v>
      </c>
      <c r="E7" s="9" t="s">
        <v>77</v>
      </c>
      <c r="I7" s="6">
        <v>18</v>
      </c>
      <c r="J7" s="6">
        <v>15</v>
      </c>
      <c r="K7" s="6">
        <v>2</v>
      </c>
      <c r="T7" s="6">
        <f>COUNTA(Table1[[#This Row],[East Fortune]:[Midlands]])</f>
        <v>3</v>
      </c>
      <c r="U7" s="6">
        <f>IF(Table1[[#This Row],[n]]&gt;1,1,0)</f>
        <v>1</v>
      </c>
      <c r="V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33</v>
      </c>
      <c r="X7" s="5">
        <f>SUM(Table1[[#This Row],[Sub-Total]],Table1[[#This Row],[Int. Final]])</f>
        <v>33</v>
      </c>
    </row>
    <row r="8" spans="1:24" ht="20.100000000000001" customHeight="1" x14ac:dyDescent="0.25">
      <c r="A8" s="4">
        <f>IF(ISNUMBER($X7)=FALSE,1,IF($X7=$X8,$A7,$A7+COUNTIF($A$1:INDEX(A:A,ROW()-1),$A7)))</f>
        <v>7</v>
      </c>
      <c r="B8" s="5">
        <v>706</v>
      </c>
      <c r="C8" s="6" t="s">
        <v>31</v>
      </c>
      <c r="D8" s="9" t="s">
        <v>52</v>
      </c>
      <c r="E8" s="9" t="s">
        <v>35</v>
      </c>
      <c r="G8" s="6">
        <v>0</v>
      </c>
      <c r="H8" s="6">
        <v>18</v>
      </c>
      <c r="J8" s="6">
        <v>8</v>
      </c>
      <c r="K8" s="6">
        <v>12</v>
      </c>
      <c r="L8" s="6">
        <v>8</v>
      </c>
      <c r="T8" s="6">
        <f>COUNTA(Table1[[#This Row],[East Fortune]:[Midlands]])</f>
        <v>5</v>
      </c>
      <c r="U8" s="6">
        <f>IF(Table1[[#This Row],[n]]&gt;1,1,0)</f>
        <v>1</v>
      </c>
      <c r="V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30</v>
      </c>
      <c r="X8" s="5">
        <f>SUM(Table1[[#This Row],[Sub-Total]],Table1[[#This Row],[Int. Final]])</f>
        <v>30</v>
      </c>
    </row>
    <row r="9" spans="1:24" ht="20.100000000000001" customHeight="1" x14ac:dyDescent="0.25">
      <c r="A9" s="4">
        <f>IF(ISNUMBER($X8)=FALSE,1,IF($X8=$X9,$A8,$A8+COUNTIF($A$1:INDEX(A:A,ROW()-1),$A8)))</f>
        <v>8</v>
      </c>
      <c r="B9" s="5">
        <v>111</v>
      </c>
      <c r="C9" s="6" t="s">
        <v>2</v>
      </c>
      <c r="D9" s="9" t="s">
        <v>41</v>
      </c>
      <c r="E9" s="9" t="s">
        <v>40</v>
      </c>
      <c r="G9" s="6">
        <v>10</v>
      </c>
      <c r="I9" s="6">
        <v>15</v>
      </c>
      <c r="T9" s="6">
        <f>COUNTA(Table1[[#This Row],[East Fortune]:[Midlands]])</f>
        <v>2</v>
      </c>
      <c r="U9" s="6">
        <f>IF(Table1[[#This Row],[n]]&gt;1,1,0)</f>
        <v>1</v>
      </c>
      <c r="V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X9" s="5">
        <f>SUM(Table1[[#This Row],[Sub-Total]],Table1[[#This Row],[Int. Final]])</f>
        <v>25</v>
      </c>
    </row>
    <row r="10" spans="1:24" ht="20.100000000000001" customHeight="1" x14ac:dyDescent="0.25">
      <c r="A10" s="4">
        <f>IF(ISNUMBER($X9)=FALSE,1,IF($X9=$X10,$A9,$A9+COUNTIF($A$1:INDEX(A:A,ROW()-1),$A9)))</f>
        <v>8</v>
      </c>
      <c r="B10" s="5">
        <v>714</v>
      </c>
      <c r="C10" s="6" t="s">
        <v>31</v>
      </c>
      <c r="D10" s="9" t="s">
        <v>68</v>
      </c>
      <c r="E10" s="9" t="s">
        <v>69</v>
      </c>
      <c r="H10" s="6">
        <v>0</v>
      </c>
      <c r="J10" s="6">
        <v>0</v>
      </c>
      <c r="K10" s="6">
        <v>10</v>
      </c>
      <c r="L10" s="6">
        <v>15</v>
      </c>
      <c r="T10" s="6">
        <f>COUNTA(Table1[[#This Row],[East Fortune]:[Midlands]])</f>
        <v>4</v>
      </c>
      <c r="U10" s="6">
        <f>IF(Table1[[#This Row],[n]]&gt;1,1,0)</f>
        <v>1</v>
      </c>
      <c r="V1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X10" s="5">
        <f>SUM(Table1[[#This Row],[Sub-Total]],Table1[[#This Row],[Int. Final]])</f>
        <v>25</v>
      </c>
    </row>
    <row r="11" spans="1:24" ht="20.100000000000001" customHeight="1" x14ac:dyDescent="0.25">
      <c r="A11" s="4">
        <f>IF(ISNUMBER($X10)=FALSE,1,IF($X10=$X11,$A10,$A10+COUNTIF($A$1:INDEX(A:A,ROW()-1),$A10)))</f>
        <v>10</v>
      </c>
      <c r="B11" s="5">
        <v>40</v>
      </c>
      <c r="C11" s="6" t="s">
        <v>2</v>
      </c>
      <c r="D11" s="9" t="s">
        <v>39</v>
      </c>
      <c r="E11" s="9" t="s">
        <v>40</v>
      </c>
      <c r="G11" s="6">
        <v>12</v>
      </c>
      <c r="I11" s="6">
        <v>10</v>
      </c>
      <c r="T11" s="6">
        <f>COUNTA(Table1[[#This Row],[East Fortune]:[Midlands]])</f>
        <v>2</v>
      </c>
      <c r="U11" s="6">
        <f>IF(Table1[[#This Row],[n]]&gt;1,1,0)</f>
        <v>1</v>
      </c>
      <c r="V1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22</v>
      </c>
      <c r="X11" s="5">
        <f>SUM(Table1[[#This Row],[Sub-Total]],Table1[[#This Row],[Int. Final]])</f>
        <v>22</v>
      </c>
    </row>
    <row r="12" spans="1:24" ht="20.100000000000001" customHeight="1" x14ac:dyDescent="0.25">
      <c r="A12" s="4">
        <f>IF(ISNUMBER($X11)=FALSE,1,IF($X11=$X12,$A11,$A11+COUNTIF($A$1:INDEX(A:A,ROW()-1),$A11)))</f>
        <v>10</v>
      </c>
      <c r="B12" s="5">
        <v>52</v>
      </c>
      <c r="C12" s="6" t="s">
        <v>2</v>
      </c>
      <c r="D12" s="9" t="s">
        <v>55</v>
      </c>
      <c r="E12" s="9" t="s">
        <v>56</v>
      </c>
      <c r="H12" s="6">
        <v>12</v>
      </c>
      <c r="J12" s="6">
        <v>0</v>
      </c>
      <c r="L12" s="6">
        <v>10</v>
      </c>
      <c r="T12" s="6">
        <f>COUNTA(Table1[[#This Row],[East Fortune]:[Midlands]])</f>
        <v>3</v>
      </c>
      <c r="U12" s="6">
        <f>IF(Table1[[#This Row],[n]]&gt;1,1,0)</f>
        <v>1</v>
      </c>
      <c r="V1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22</v>
      </c>
      <c r="X12" s="5">
        <f>SUM(Table1[[#This Row],[Sub-Total]],Table1[[#This Row],[Int. Final]])</f>
        <v>22</v>
      </c>
    </row>
    <row r="13" spans="1:24" ht="20.100000000000001" customHeight="1" x14ac:dyDescent="0.25">
      <c r="A13" s="4">
        <f>IF(ISNUMBER($X12)=FALSE,1,IF($X12=$X13,$A12,$A12+COUNTIF($A$1:INDEX(A:A,ROW()-1),$A12)))</f>
        <v>12</v>
      </c>
      <c r="B13" s="5">
        <v>726</v>
      </c>
      <c r="C13" s="6" t="s">
        <v>2</v>
      </c>
      <c r="D13" s="9" t="s">
        <v>57</v>
      </c>
      <c r="E13" s="9" t="s">
        <v>58</v>
      </c>
      <c r="H13" s="6">
        <v>10</v>
      </c>
      <c r="L13" s="6">
        <v>6</v>
      </c>
      <c r="T13" s="6">
        <f>COUNTA(Table1[[#This Row],[East Fortune]:[Midlands]])</f>
        <v>2</v>
      </c>
      <c r="U13" s="6">
        <f>IF(Table1[[#This Row],[n]]&gt;1,1,0)</f>
        <v>1</v>
      </c>
      <c r="V1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16</v>
      </c>
      <c r="X13" s="5">
        <f>SUM(Table1[[#This Row],[Sub-Total]],Table1[[#This Row],[Int. Final]])</f>
        <v>16</v>
      </c>
    </row>
    <row r="14" spans="1:24" ht="20.100000000000001" customHeight="1" x14ac:dyDescent="0.25">
      <c r="A14" s="4">
        <f>IF(ISNUMBER($X13)=FALSE,1,IF($X13=$X14,$A13,$A13+COUNTIF($A$1:INDEX(A:A,ROW()-1),$A13)))</f>
        <v>13</v>
      </c>
      <c r="B14" s="5">
        <v>127</v>
      </c>
      <c r="C14" s="6" t="s">
        <v>2</v>
      </c>
      <c r="D14" s="9" t="s">
        <v>42</v>
      </c>
      <c r="E14" s="9" t="s">
        <v>43</v>
      </c>
      <c r="G14" s="6">
        <v>8</v>
      </c>
      <c r="L14" s="6">
        <v>0</v>
      </c>
      <c r="T14" s="6">
        <f>COUNTA(Table1[[#This Row],[East Fortune]:[Midlands]])</f>
        <v>2</v>
      </c>
      <c r="U14" s="6">
        <f>IF(Table1[[#This Row],[n]]&gt;1,1,0)</f>
        <v>1</v>
      </c>
      <c r="V1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8</v>
      </c>
      <c r="X14" s="5">
        <f>SUM(Table1[[#This Row],[Sub-Total]],Table1[[#This Row],[Int. Final]])</f>
        <v>8</v>
      </c>
    </row>
    <row r="15" spans="1:24" ht="20.100000000000001" customHeight="1" x14ac:dyDescent="0.25">
      <c r="A15" s="4">
        <f>IF(ISNUMBER($X14)=FALSE,1,IF($X14=$X15,$A14,$A14+COUNTIF($A$1:INDEX(A:A,ROW()-1),$A14)))</f>
        <v>13</v>
      </c>
      <c r="B15" s="5">
        <v>779</v>
      </c>
      <c r="C15" s="6" t="s">
        <v>2</v>
      </c>
      <c r="D15" s="9" t="s">
        <v>59</v>
      </c>
      <c r="E15" s="9" t="s">
        <v>60</v>
      </c>
      <c r="H15" s="6">
        <v>8</v>
      </c>
      <c r="J15" s="6">
        <v>0</v>
      </c>
      <c r="K15" s="6">
        <v>0</v>
      </c>
      <c r="T15" s="6">
        <f>COUNTA(Table1[[#This Row],[East Fortune]:[Midlands]])</f>
        <v>3</v>
      </c>
      <c r="U15" s="6">
        <f>IF(Table1[[#This Row],[n]]&gt;1,1,0)</f>
        <v>1</v>
      </c>
      <c r="V1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8</v>
      </c>
      <c r="X15" s="5">
        <f>SUM(Table1[[#This Row],[Sub-Total]],Table1[[#This Row],[Int. Final]])</f>
        <v>8</v>
      </c>
    </row>
    <row r="16" spans="1:24" ht="20.100000000000001" customHeight="1" x14ac:dyDescent="0.25">
      <c r="A16" s="4">
        <f>IF(ISNUMBER($X15)=FALSE,1,IF($X15=$X16,$A15,$A15+COUNTIF($A$1:INDEX(A:A,ROW()-1),$A15)))</f>
        <v>15</v>
      </c>
      <c r="B16" s="5">
        <v>309</v>
      </c>
      <c r="C16" s="6" t="s">
        <v>2</v>
      </c>
      <c r="D16" s="9" t="s">
        <v>91</v>
      </c>
      <c r="E16" s="9" t="s">
        <v>92</v>
      </c>
      <c r="J16" s="6">
        <v>6</v>
      </c>
      <c r="K16" s="6">
        <v>1</v>
      </c>
      <c r="T16" s="6">
        <f>COUNTA(Table1[[#This Row],[East Fortune]:[Midlands]])</f>
        <v>2</v>
      </c>
      <c r="U16" s="6">
        <f>IF(Table1[[#This Row],[n]]&gt;1,1,0)</f>
        <v>1</v>
      </c>
      <c r="V1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7</v>
      </c>
      <c r="X16" s="5">
        <f>SUM(Table1[[#This Row],[Sub-Total]],Table1[[#This Row],[Int. Final]])</f>
        <v>7</v>
      </c>
    </row>
    <row r="17" spans="1:24" ht="20.100000000000001" customHeight="1" x14ac:dyDescent="0.25">
      <c r="A17" s="4">
        <f>IF(ISNUMBER($X16)=FALSE,1,IF($X16=$X17,$A16,$A16+COUNTIF($A$1:INDEX(A:A,ROW()-1),$A16)))</f>
        <v>16</v>
      </c>
      <c r="B17" s="5">
        <v>771</v>
      </c>
      <c r="C17" s="6" t="s">
        <v>2</v>
      </c>
      <c r="D17" s="9" t="s">
        <v>44</v>
      </c>
      <c r="E17" s="9" t="s">
        <v>45</v>
      </c>
      <c r="G17" s="6">
        <v>6</v>
      </c>
      <c r="L17" s="6">
        <v>0</v>
      </c>
      <c r="T17" s="6">
        <f>COUNTA(Table1[[#This Row],[East Fortune]:[Midlands]])</f>
        <v>2</v>
      </c>
      <c r="U17" s="6">
        <f>IF(Table1[[#This Row],[n]]&gt;1,1,0)</f>
        <v>1</v>
      </c>
      <c r="V1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6</v>
      </c>
      <c r="X17" s="5">
        <f>SUM(Table1[[#This Row],[Sub-Total]],Table1[[#This Row],[Int. Final]])</f>
        <v>6</v>
      </c>
    </row>
    <row r="18" spans="1:24" ht="20.100000000000001" customHeight="1" x14ac:dyDescent="0.25">
      <c r="A18" s="4">
        <f>IF(ISNUMBER($X17)=FALSE,1,IF($X17=$X18,$A17,$A17+COUNTIF($A$1:INDEX(A:A,ROW()-1),$A17)))</f>
        <v>17</v>
      </c>
      <c r="B18" s="5">
        <v>20</v>
      </c>
      <c r="C18" s="6" t="s">
        <v>2</v>
      </c>
      <c r="D18" s="9" t="s">
        <v>97</v>
      </c>
      <c r="E18" s="9" t="s">
        <v>98</v>
      </c>
      <c r="J18" s="6">
        <v>1</v>
      </c>
      <c r="L18" s="6">
        <v>4</v>
      </c>
      <c r="T18" s="6">
        <f>COUNTA(Table1[[#This Row],[East Fortune]:[Midlands]])</f>
        <v>2</v>
      </c>
      <c r="U18" s="6">
        <f>IF(Table1[[#This Row],[n]]&gt;1,1,0)</f>
        <v>1</v>
      </c>
      <c r="V1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5</v>
      </c>
      <c r="X18" s="5">
        <f>SUM(Table1[[#This Row],[Sub-Total]],Table1[[#This Row],[Int. Final]])</f>
        <v>5</v>
      </c>
    </row>
    <row r="19" spans="1:24" ht="20.100000000000001" customHeight="1" x14ac:dyDescent="0.25">
      <c r="A19" s="14">
        <f>IF(ISNUMBER($X18)=FALSE,1,IF($X18=$X19,$A18,$A18+COUNTIF($A$1:INDEX(A:A,ROW()-1),$A18)))</f>
        <v>18</v>
      </c>
      <c r="B19" s="15">
        <v>715</v>
      </c>
      <c r="C19" s="16" t="s">
        <v>2</v>
      </c>
      <c r="D19" s="17" t="s">
        <v>95</v>
      </c>
      <c r="E19" s="17" t="s">
        <v>96</v>
      </c>
      <c r="F19" s="16"/>
      <c r="G19" s="16"/>
      <c r="H19" s="16"/>
      <c r="I19" s="16"/>
      <c r="J19" s="16">
        <v>2</v>
      </c>
      <c r="K19" s="16"/>
      <c r="L19" s="16">
        <v>0</v>
      </c>
      <c r="M19" s="16"/>
      <c r="N19" s="16"/>
      <c r="O19" s="16"/>
      <c r="P19" s="16"/>
      <c r="Q19" s="16"/>
      <c r="R19" s="16"/>
      <c r="S19" s="16"/>
      <c r="T19" s="16">
        <f>COUNTA(Table1[[#This Row],[East Fortune]:[Midlands]])</f>
        <v>2</v>
      </c>
      <c r="U19" s="16">
        <f>IF(Table1[[#This Row],[n]]&gt;1,1,0)</f>
        <v>1</v>
      </c>
      <c r="V19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W19" s="16"/>
      <c r="X19" s="15">
        <f>SUM(Table1[[#This Row],[Sub-Total]],Table1[[#This Row],[Int. Final]])</f>
        <v>2</v>
      </c>
    </row>
    <row r="20" spans="1:24" ht="20.100000000000001" customHeight="1" x14ac:dyDescent="0.25">
      <c r="A20" s="4">
        <f>IF(ISNUMBER($X19)=FALSE,1,IF($X19=$X20,$A19,$A19+COUNTIF($A$1:INDEX(A:A,ROW()-1),$A19)))</f>
        <v>19</v>
      </c>
      <c r="B20" s="5">
        <v>733</v>
      </c>
      <c r="C20" s="6" t="s">
        <v>2</v>
      </c>
      <c r="D20" s="9" t="s">
        <v>66</v>
      </c>
      <c r="E20" s="9" t="s">
        <v>67</v>
      </c>
      <c r="H20" s="6">
        <v>1</v>
      </c>
      <c r="K20" s="6">
        <v>0</v>
      </c>
      <c r="T20" s="6">
        <f>COUNTA(Table1[[#This Row],[East Fortune]:[Midlands]])</f>
        <v>2</v>
      </c>
      <c r="U20" s="6">
        <f>IF(Table1[[#This Row],[n]]&gt;1,1,0)</f>
        <v>1</v>
      </c>
      <c r="V2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</v>
      </c>
      <c r="X20" s="5">
        <f>SUM(Table1[[#This Row],[Sub-Total]],Table1[[#This Row],[Int. Final]])</f>
        <v>1</v>
      </c>
    </row>
    <row r="21" spans="1:24" ht="20.100000000000001" customHeight="1" x14ac:dyDescent="0.25">
      <c r="A21" s="14">
        <f>IF(ISNUMBER($X20)=FALSE,1,IF($X20=$X21,$A20,$A20+COUNTIF($A$1:INDEX(A:A,ROW()-1),$A20)))</f>
        <v>19</v>
      </c>
      <c r="B21" s="15">
        <v>49</v>
      </c>
      <c r="C21" s="16" t="s">
        <v>2</v>
      </c>
      <c r="D21" s="17" t="s">
        <v>99</v>
      </c>
      <c r="E21" s="17" t="s">
        <v>98</v>
      </c>
      <c r="F21" s="16"/>
      <c r="G21" s="16"/>
      <c r="H21" s="16"/>
      <c r="I21" s="16"/>
      <c r="J21" s="16">
        <v>0</v>
      </c>
      <c r="K21" s="16"/>
      <c r="L21" s="16">
        <v>1</v>
      </c>
      <c r="M21" s="16"/>
      <c r="N21" s="16"/>
      <c r="O21" s="16"/>
      <c r="P21" s="16"/>
      <c r="Q21" s="16"/>
      <c r="R21" s="16"/>
      <c r="S21" s="16"/>
      <c r="T21" s="16">
        <f>COUNTA(Table1[[#This Row],[East Fortune]:[Midlands]])</f>
        <v>2</v>
      </c>
      <c r="U21" s="16">
        <f>IF(Table1[[#This Row],[n]]&gt;1,1,0)</f>
        <v>1</v>
      </c>
      <c r="V21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</v>
      </c>
      <c r="W21" s="16"/>
      <c r="X21" s="15">
        <f>SUM(Table1[[#This Row],[Sub-Total]],Table1[[#This Row],[Int. Final]])</f>
        <v>1</v>
      </c>
    </row>
    <row r="22" spans="1:24" ht="20.100000000000001" customHeight="1" x14ac:dyDescent="0.25">
      <c r="A22" s="4">
        <f>IF(ISNUMBER($X21)=FALSE,1,IF($X21=$X22,$A21,$A21+COUNTIF($A$1:INDEX(A:A,ROW()-1),$A21)))</f>
        <v>21</v>
      </c>
      <c r="B22" s="5">
        <v>133</v>
      </c>
      <c r="C22" s="6" t="s">
        <v>2</v>
      </c>
      <c r="D22" s="9" t="s">
        <v>53</v>
      </c>
      <c r="E22" s="9" t="s">
        <v>43</v>
      </c>
      <c r="G22" s="6">
        <v>0</v>
      </c>
      <c r="J22" s="6">
        <v>0</v>
      </c>
      <c r="T22" s="6">
        <f>COUNTA(Table1[[#This Row],[East Fortune]:[Midlands]])</f>
        <v>2</v>
      </c>
      <c r="U22" s="6">
        <f>IF(Table1[[#This Row],[n]]&gt;1,1,0)</f>
        <v>1</v>
      </c>
      <c r="V2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22" s="5">
        <f>SUM(Table1[[#This Row],[Sub-Total]],Table1[[#This Row],[Int. Final]])</f>
        <v>0</v>
      </c>
    </row>
    <row r="23" spans="1:24" ht="20.100000000000001" customHeight="1" x14ac:dyDescent="0.25">
      <c r="A23" s="4">
        <f>IF(ISNUMBER($X22)=FALSE,1,IF($X22=$X23,$A22,$A22+COUNTIF($A$1:INDEX(A:A,ROW()-1),$A22)))</f>
        <v>21</v>
      </c>
      <c r="B23" s="5">
        <v>213</v>
      </c>
      <c r="C23" s="6" t="s">
        <v>2</v>
      </c>
      <c r="D23" s="9" t="s">
        <v>71</v>
      </c>
      <c r="E23" s="9" t="s">
        <v>72</v>
      </c>
      <c r="H23" s="6">
        <v>0</v>
      </c>
      <c r="L23" s="6">
        <v>0</v>
      </c>
      <c r="T23" s="6">
        <f>COUNTA(Table1[[#This Row],[East Fortune]:[Midlands]])</f>
        <v>2</v>
      </c>
      <c r="U23" s="6">
        <f>IF(Table1[[#This Row],[n]]&gt;1,1,0)</f>
        <v>1</v>
      </c>
      <c r="V2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23" s="5">
        <f>SUM(Table1[[#This Row],[Sub-Total]],Table1[[#This Row],[Int. Final]])</f>
        <v>0</v>
      </c>
    </row>
    <row r="24" spans="1:24" ht="20.100000000000001" customHeight="1" x14ac:dyDescent="0.25">
      <c r="A24" s="14">
        <f>IF(ISNUMBER($X23)=FALSE,1,IF($X23=$X24,$A23,$A23+COUNTIF($A$1:INDEX(A:A,ROW()-1),$A23)))</f>
        <v>21</v>
      </c>
      <c r="B24" s="15">
        <v>785</v>
      </c>
      <c r="C24" s="16" t="s">
        <v>31</v>
      </c>
      <c r="D24" s="17" t="s">
        <v>104</v>
      </c>
      <c r="E24" s="17" t="s">
        <v>105</v>
      </c>
      <c r="F24" s="16"/>
      <c r="G24" s="16"/>
      <c r="H24" s="16"/>
      <c r="I24" s="16"/>
      <c r="J24" s="16">
        <v>0</v>
      </c>
      <c r="K24" s="16">
        <v>0</v>
      </c>
      <c r="L24" s="16">
        <v>0</v>
      </c>
      <c r="M24" s="16"/>
      <c r="N24" s="16"/>
      <c r="O24" s="16"/>
      <c r="P24" s="16"/>
      <c r="Q24" s="16"/>
      <c r="R24" s="16"/>
      <c r="S24" s="16"/>
      <c r="T24" s="16">
        <f>COUNTA(Table1[[#This Row],[East Fortune]:[Midlands]])</f>
        <v>3</v>
      </c>
      <c r="U24" s="16">
        <f>IF(Table1[[#This Row],[n]]&gt;1,1,0)</f>
        <v>1</v>
      </c>
      <c r="V24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24" s="16"/>
      <c r="X24" s="15">
        <f>SUM(Table1[[#This Row],[Sub-Total]],Table1[[#This Row],[Int. Final]])</f>
        <v>0</v>
      </c>
    </row>
    <row r="25" spans="1:24" ht="20.100000000000001" customHeight="1" x14ac:dyDescent="0.25">
      <c r="A25" s="4">
        <f>IF(ISNUMBER($X24)=FALSE,1,IF($X24=$X25,$A24,$A24+COUNTIF($A$1:INDEX(A:A,ROW()-1),$A24)))</f>
        <v>21</v>
      </c>
      <c r="B25" s="5">
        <v>340</v>
      </c>
      <c r="C25" s="6" t="s">
        <v>2</v>
      </c>
      <c r="D25" s="9" t="s">
        <v>102</v>
      </c>
      <c r="E25" s="9" t="s">
        <v>103</v>
      </c>
      <c r="J25" s="6">
        <v>0</v>
      </c>
      <c r="K25" s="6">
        <v>0</v>
      </c>
      <c r="T25" s="6">
        <f>COUNTA(Table1[[#This Row],[East Fortune]:[Midlands]])</f>
        <v>2</v>
      </c>
      <c r="U25" s="6">
        <f>IF(Table1[[#This Row],[n]]&gt;1,1,0)</f>
        <v>1</v>
      </c>
      <c r="V2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25" s="5">
        <f>SUM(Table1[[#This Row],[Sub-Total]],Table1[[#This Row],[Int. Final]])</f>
        <v>0</v>
      </c>
    </row>
    <row r="26" spans="1:24" ht="20.100000000000001" customHeight="1" x14ac:dyDescent="0.25">
      <c r="A26" s="14">
        <f>IF(ISNUMBER($X25)=FALSE,1,IF($X25=$X26,$A25,$A25+COUNTIF($A$1:INDEX(A:A,ROW()-1),$A25)))</f>
        <v>21</v>
      </c>
      <c r="B26" s="15">
        <v>784</v>
      </c>
      <c r="C26" s="16" t="s">
        <v>2</v>
      </c>
      <c r="D26" s="17" t="s">
        <v>109</v>
      </c>
      <c r="E26" s="17" t="s">
        <v>110</v>
      </c>
      <c r="F26" s="16"/>
      <c r="G26" s="16"/>
      <c r="H26" s="16"/>
      <c r="I26" s="16"/>
      <c r="J26" s="16">
        <v>0</v>
      </c>
      <c r="K26" s="16">
        <v>0</v>
      </c>
      <c r="L26" s="16"/>
      <c r="M26" s="16"/>
      <c r="N26" s="16"/>
      <c r="O26" s="16"/>
      <c r="P26" s="16"/>
      <c r="Q26" s="16"/>
      <c r="R26" s="16"/>
      <c r="S26" s="16"/>
      <c r="T26" s="16">
        <f>COUNTA(Table1[[#This Row],[East Fortune]:[Midlands]])</f>
        <v>2</v>
      </c>
      <c r="U26" s="16">
        <f>IF(Table1[[#This Row],[n]]&gt;1,1,0)</f>
        <v>1</v>
      </c>
      <c r="V26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26" s="16"/>
      <c r="X26" s="15">
        <f>SUM(Table1[[#This Row],[Sub-Total]],Table1[[#This Row],[Int. Final]])</f>
        <v>0</v>
      </c>
    </row>
    <row r="27" spans="1:24" ht="20.100000000000001" customHeight="1" x14ac:dyDescent="0.25">
      <c r="A27" s="14">
        <f>IF(ISNUMBER($X26)=FALSE,1,IF($X26=$X27,$A26,$A26+COUNTIF($A$1:INDEX(A:A,ROW()-1),$A26)))</f>
        <v>21</v>
      </c>
      <c r="B27" s="15">
        <v>814</v>
      </c>
      <c r="C27" s="16" t="s">
        <v>31</v>
      </c>
      <c r="D27" s="17" t="s">
        <v>106</v>
      </c>
      <c r="E27" s="17" t="s">
        <v>43</v>
      </c>
      <c r="F27" s="16"/>
      <c r="G27" s="16"/>
      <c r="H27" s="16"/>
      <c r="I27" s="16"/>
      <c r="J27" s="16">
        <v>0</v>
      </c>
      <c r="K27" s="16"/>
      <c r="L27" s="16">
        <v>0</v>
      </c>
      <c r="M27" s="16"/>
      <c r="N27" s="16"/>
      <c r="O27" s="16"/>
      <c r="P27" s="16"/>
      <c r="Q27" s="16"/>
      <c r="R27" s="16"/>
      <c r="S27" s="16"/>
      <c r="T27" s="16">
        <f>COUNTA(Table1[[#This Row],[East Fortune]:[Midlands]])</f>
        <v>2</v>
      </c>
      <c r="U27" s="16">
        <f>IF(Table1[[#This Row],[n]]&gt;1,1,0)</f>
        <v>1</v>
      </c>
      <c r="V27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27" s="16"/>
      <c r="X27" s="15">
        <f>SUM(Table1[[#This Row],[Sub-Total]],Table1[[#This Row],[Int. Final]])</f>
        <v>0</v>
      </c>
    </row>
    <row r="28" spans="1:24" ht="20.100000000000001" customHeight="1" thickBot="1" x14ac:dyDescent="0.3">
      <c r="A28" s="10">
        <f>IF(ISNUMBER($X27)=FALSE,1,IF($X27=$X28,$A27,$A27+COUNTIF($A$1:INDEX(A:A,ROW()-1),$A27)))</f>
        <v>21</v>
      </c>
      <c r="B28" s="11">
        <v>790</v>
      </c>
      <c r="C28" s="12" t="s">
        <v>31</v>
      </c>
      <c r="D28" s="13" t="s">
        <v>115</v>
      </c>
      <c r="E28" s="13" t="s">
        <v>116</v>
      </c>
      <c r="F28" s="12"/>
      <c r="G28" s="12"/>
      <c r="H28" s="12"/>
      <c r="I28" s="12"/>
      <c r="J28" s="12"/>
      <c r="K28" s="12">
        <v>0</v>
      </c>
      <c r="L28" s="12">
        <v>0</v>
      </c>
      <c r="M28" s="12"/>
      <c r="N28" s="12"/>
      <c r="O28" s="12"/>
      <c r="P28" s="12"/>
      <c r="Q28" s="12"/>
      <c r="R28" s="12"/>
      <c r="S28" s="12"/>
      <c r="T28" s="12">
        <f>COUNTA(Table1[[#This Row],[East Fortune]:[Midlands]])</f>
        <v>2</v>
      </c>
      <c r="U28" s="12">
        <f>IF(Table1[[#This Row],[n]]&gt;1,1,0)</f>
        <v>1</v>
      </c>
      <c r="V28" s="11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28" s="12"/>
      <c r="X28" s="11">
        <f>SUM(Table1[[#This Row],[Sub-Total]],Table1[[#This Row],[Int. Final]])</f>
        <v>0</v>
      </c>
    </row>
    <row r="29" spans="1:24" ht="20.100000000000001" customHeight="1" x14ac:dyDescent="0.25">
      <c r="A29" s="4">
        <f>IF(ISNUMBER($X28)=FALSE,1,IF($X28=$X29,$A28,$A28+COUNTIF($A$1:INDEX(A:A,ROW()-1),$A28)))</f>
        <v>28</v>
      </c>
      <c r="B29" s="5">
        <v>15</v>
      </c>
      <c r="C29" s="6" t="s">
        <v>2</v>
      </c>
      <c r="D29" s="9" t="s">
        <v>24</v>
      </c>
      <c r="E29" s="9" t="s">
        <v>25</v>
      </c>
      <c r="F29" s="6">
        <v>25</v>
      </c>
      <c r="T29" s="6">
        <f>COUNTA(Table1[[#This Row],[East Fortune]:[Midlands]])</f>
        <v>1</v>
      </c>
      <c r="U29" s="6">
        <f>IF(Table1[[#This Row],[n]]&gt;1,1,0)</f>
        <v>0</v>
      </c>
      <c r="V2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X29" s="5">
        <f>SUM(Table1[[#This Row],[Sub-Total]],Table1[[#This Row],[Int. Final]])</f>
        <v>25</v>
      </c>
    </row>
    <row r="30" spans="1:24" ht="20.100000000000001" customHeight="1" x14ac:dyDescent="0.25">
      <c r="A30" s="4">
        <f>IF(ISNUMBER($X29)=FALSE,1,IF($X29=$X30,$A29,$A29+COUNTIF($A$1:INDEX(A:A,ROW()-1),$A29)))</f>
        <v>28</v>
      </c>
      <c r="B30" s="5">
        <v>2</v>
      </c>
      <c r="C30" s="6" t="s">
        <v>31</v>
      </c>
      <c r="D30" s="9" t="s">
        <v>111</v>
      </c>
      <c r="E30" s="9" t="s">
        <v>112</v>
      </c>
      <c r="K30" s="6">
        <v>25</v>
      </c>
      <c r="T30" s="6">
        <f>COUNTA(Table1[[#This Row],[East Fortune]:[Midlands]])</f>
        <v>1</v>
      </c>
      <c r="U30" s="6">
        <f>IF(Table1[[#This Row],[n]]&gt;1,1,0)</f>
        <v>0</v>
      </c>
      <c r="V3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X30" s="5">
        <f>SUM(Table1[[#This Row],[Sub-Total]],Table1[[#This Row],[Int. Final]])</f>
        <v>25</v>
      </c>
    </row>
    <row r="31" spans="1:24" ht="20.100000000000001" customHeight="1" x14ac:dyDescent="0.25">
      <c r="A31" s="4">
        <f>IF(ISNUMBER($X30)=FALSE,1,IF($X30=$X31,$A30,$A30+COUNTIF($A$1:INDEX(A:A,ROW()-1),$A30)))</f>
        <v>30</v>
      </c>
      <c r="B31" s="5">
        <v>27</v>
      </c>
      <c r="C31" s="6" t="s">
        <v>2</v>
      </c>
      <c r="D31" s="9" t="s">
        <v>22</v>
      </c>
      <c r="E31" s="9" t="s">
        <v>25</v>
      </c>
      <c r="F31" s="6">
        <v>18</v>
      </c>
      <c r="T31" s="6">
        <f>COUNTA(Table1[[#This Row],[East Fortune]:[Midlands]])</f>
        <v>1</v>
      </c>
      <c r="U31" s="6">
        <f>IF(Table1[[#This Row],[n]]&gt;1,1,0)</f>
        <v>0</v>
      </c>
      <c r="V3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18</v>
      </c>
      <c r="X31" s="5">
        <f>SUM(Table1[[#This Row],[Sub-Total]],Table1[[#This Row],[Int. Final]])</f>
        <v>18</v>
      </c>
    </row>
    <row r="32" spans="1:24" ht="20.100000000000001" customHeight="1" x14ac:dyDescent="0.25">
      <c r="A32" s="4">
        <f>IF(ISNUMBER($X31)=FALSE,1,IF($X31=$X32,$A31,$A31+COUNTIF($A$1:INDEX(A:A,ROW()-1),$A31)))</f>
        <v>31</v>
      </c>
      <c r="B32" s="5">
        <v>381</v>
      </c>
      <c r="C32" s="6" t="s">
        <v>31</v>
      </c>
      <c r="D32" s="9" t="s">
        <v>16</v>
      </c>
      <c r="E32" s="9" t="s">
        <v>17</v>
      </c>
      <c r="F32" s="6">
        <v>15</v>
      </c>
      <c r="T32" s="6">
        <f>COUNTA(Table1[[#This Row],[East Fortune]:[Midlands]])</f>
        <v>1</v>
      </c>
      <c r="U32" s="6">
        <f>IF(Table1[[#This Row],[n]]&gt;1,1,0)</f>
        <v>0</v>
      </c>
      <c r="V3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15</v>
      </c>
      <c r="X32" s="5">
        <f>SUM(Table1[[#This Row],[Sub-Total]],Table1[[#This Row],[Int. Final]])</f>
        <v>15</v>
      </c>
    </row>
    <row r="33" spans="1:24" ht="20.100000000000001" customHeight="1" x14ac:dyDescent="0.25">
      <c r="A33" s="4">
        <f>IF(ISNUMBER($X32)=FALSE,1,IF($X32=$X33,$A32,$A32+COUNTIF($A$1:INDEX(A:A,ROW()-1),$A32)))</f>
        <v>32</v>
      </c>
      <c r="B33" s="5">
        <v>203</v>
      </c>
      <c r="C33" s="6" t="s">
        <v>31</v>
      </c>
      <c r="D33" s="9" t="s">
        <v>33</v>
      </c>
      <c r="E33" s="9" t="s">
        <v>17</v>
      </c>
      <c r="F33" s="6">
        <v>12</v>
      </c>
      <c r="T33" s="6">
        <f>COUNTA(Table1[[#This Row],[East Fortune]:[Midlands]])</f>
        <v>1</v>
      </c>
      <c r="U33" s="6">
        <f>IF(Table1[[#This Row],[n]]&gt;1,1,0)</f>
        <v>0</v>
      </c>
      <c r="V3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12</v>
      </c>
      <c r="X33" s="5">
        <f>SUM(Table1[[#This Row],[Sub-Total]],Table1[[#This Row],[Int. Final]])</f>
        <v>12</v>
      </c>
    </row>
    <row r="34" spans="1:24" ht="20.100000000000001" customHeight="1" x14ac:dyDescent="0.25">
      <c r="A34" s="14">
        <f>IF(ISNUMBER($X33)=FALSE,1,IF($X33=$X34,$A33,$A33+COUNTIF($A$1:INDEX(A:A,ROW()-1),$A33)))</f>
        <v>32</v>
      </c>
      <c r="B34" s="15">
        <v>792</v>
      </c>
      <c r="C34" s="16" t="s">
        <v>2</v>
      </c>
      <c r="D34" s="17" t="s">
        <v>79</v>
      </c>
      <c r="E34" s="17" t="s">
        <v>80</v>
      </c>
      <c r="F34" s="16"/>
      <c r="G34" s="16"/>
      <c r="H34" s="16"/>
      <c r="I34" s="16">
        <v>12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>
        <f>COUNTA(Table1[[#This Row],[East Fortune]:[Midlands]])</f>
        <v>1</v>
      </c>
      <c r="U34" s="16">
        <f>IF(Table1[[#This Row],[n]]&gt;1,1,0)</f>
        <v>0</v>
      </c>
      <c r="V34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12</v>
      </c>
      <c r="W34" s="16"/>
      <c r="X34" s="15">
        <f>SUM(Table1[[#This Row],[Sub-Total]],Table1[[#This Row],[Int. Final]])</f>
        <v>12</v>
      </c>
    </row>
    <row r="35" spans="1:24" ht="20.100000000000001" customHeight="1" x14ac:dyDescent="0.25">
      <c r="A35" s="4">
        <f>IF(ISNUMBER($X34)=FALSE,1,IF($X34=$X35,$A34,$A34+COUNTIF($A$1:INDEX(A:A,ROW()-1),$A34)))</f>
        <v>34</v>
      </c>
      <c r="B35" s="5">
        <v>746</v>
      </c>
      <c r="C35" s="6" t="s">
        <v>2</v>
      </c>
      <c r="D35" s="9" t="s">
        <v>14</v>
      </c>
      <c r="E35" s="9" t="s">
        <v>15</v>
      </c>
      <c r="F35" s="6">
        <v>10</v>
      </c>
      <c r="T35" s="6">
        <f>COUNTA(Table1[[#This Row],[East Fortune]:[Midlands]])</f>
        <v>1</v>
      </c>
      <c r="U35" s="6">
        <f>IF(Table1[[#This Row],[n]]&gt;1,1,0)</f>
        <v>0</v>
      </c>
      <c r="V3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10</v>
      </c>
      <c r="X35" s="5">
        <f>SUM(Table1[[#This Row],[Sub-Total]],Table1[[#This Row],[Int. Final]])</f>
        <v>10</v>
      </c>
    </row>
    <row r="36" spans="1:24" ht="20.100000000000001" customHeight="1" x14ac:dyDescent="0.25">
      <c r="A36" s="4">
        <f>IF(ISNUMBER($X35)=FALSE,1,IF($X35=$X36,$A35,$A35+COUNTIF($A$1:INDEX(A:A,ROW()-1),$A35)))</f>
        <v>35</v>
      </c>
      <c r="B36" s="5">
        <v>808</v>
      </c>
      <c r="C36" s="6" t="s">
        <v>2</v>
      </c>
      <c r="D36" s="9" t="s">
        <v>81</v>
      </c>
      <c r="E36" s="9" t="s">
        <v>82</v>
      </c>
      <c r="I36" s="6">
        <v>8</v>
      </c>
      <c r="T36" s="6">
        <f>COUNTA(Table1[[#This Row],[East Fortune]:[Midlands]])</f>
        <v>1</v>
      </c>
      <c r="U36" s="6">
        <f>IF(Table1[[#This Row],[n]]&gt;1,1,0)</f>
        <v>0</v>
      </c>
      <c r="V3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8</v>
      </c>
      <c r="X36" s="5">
        <f>SUM(Table1[[#This Row],[Sub-Total]],Table1[[#This Row],[Int. Final]])</f>
        <v>8</v>
      </c>
    </row>
    <row r="37" spans="1:24" ht="20.100000000000001" customHeight="1" x14ac:dyDescent="0.25">
      <c r="A37" s="14">
        <f>IF(ISNUMBER($X36)=FALSE,1,IF($X36=$X37,$A36,$A36+COUNTIF($A$1:INDEX(A:A,ROW()-1),$A36)))</f>
        <v>36</v>
      </c>
      <c r="B37" s="15">
        <v>768</v>
      </c>
      <c r="C37" s="16" t="s">
        <v>31</v>
      </c>
      <c r="D37" s="17" t="s">
        <v>61</v>
      </c>
      <c r="E37" s="17" t="s">
        <v>62</v>
      </c>
      <c r="F37" s="16"/>
      <c r="G37" s="16"/>
      <c r="H37" s="16">
        <v>6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>
        <f>COUNTA(Table1[[#This Row],[East Fortune]:[Midlands]])</f>
        <v>1</v>
      </c>
      <c r="U37" s="16">
        <f>IF(Table1[[#This Row],[n]]&gt;1,1,0)</f>
        <v>0</v>
      </c>
      <c r="V37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6</v>
      </c>
      <c r="W37" s="16"/>
      <c r="X37" s="15">
        <f>SUM(Table1[[#This Row],[Sub-Total]],Table1[[#This Row],[Int. Final]])</f>
        <v>6</v>
      </c>
    </row>
    <row r="38" spans="1:24" ht="20.100000000000001" customHeight="1" x14ac:dyDescent="0.25">
      <c r="A38" s="4">
        <f>IF(ISNUMBER($X37)=FALSE,1,IF($X37=$X38,$A37,$A37+COUNTIF($A$1:INDEX(A:A,ROW()-1),$A37)))</f>
        <v>36</v>
      </c>
      <c r="B38" s="5">
        <v>774</v>
      </c>
      <c r="C38" s="6" t="s">
        <v>2</v>
      </c>
      <c r="D38" s="9" t="s">
        <v>83</v>
      </c>
      <c r="E38" s="9" t="s">
        <v>84</v>
      </c>
      <c r="I38" s="6">
        <v>6</v>
      </c>
      <c r="T38" s="6">
        <f>COUNTA(Table1[[#This Row],[East Fortune]:[Midlands]])</f>
        <v>1</v>
      </c>
      <c r="U38" s="6">
        <f>IF(Table1[[#This Row],[n]]&gt;1,1,0)</f>
        <v>0</v>
      </c>
      <c r="V3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6</v>
      </c>
      <c r="X38" s="5">
        <f>SUM(Table1[[#This Row],[Sub-Total]],Table1[[#This Row],[Int. Final]])</f>
        <v>6</v>
      </c>
    </row>
    <row r="39" spans="1:24" ht="20.100000000000001" customHeight="1" x14ac:dyDescent="0.25">
      <c r="A39" s="4">
        <f>IF(ISNUMBER($X38)=FALSE,1,IF($X38=$X39,$A38,$A38+COUNTIF($A$1:INDEX(A:A,ROW()-1),$A38)))</f>
        <v>38</v>
      </c>
      <c r="B39" s="5">
        <v>787</v>
      </c>
      <c r="C39" s="6" t="s">
        <v>31</v>
      </c>
      <c r="D39" s="9" t="s">
        <v>46</v>
      </c>
      <c r="E39" s="9" t="s">
        <v>47</v>
      </c>
      <c r="G39" s="6">
        <v>4</v>
      </c>
      <c r="T39" s="6">
        <f>COUNTA(Table1[[#This Row],[East Fortune]:[Midlands]])</f>
        <v>1</v>
      </c>
      <c r="U39" s="6">
        <f>IF(Table1[[#This Row],[n]]&gt;1,1,0)</f>
        <v>0</v>
      </c>
      <c r="V3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39" s="5">
        <f>SUM(Table1[[#This Row],[Sub-Total]],Table1[[#This Row],[Int. Final]])</f>
        <v>4</v>
      </c>
    </row>
    <row r="40" spans="1:24" ht="20.100000000000001" customHeight="1" x14ac:dyDescent="0.25">
      <c r="A40" s="4">
        <f>IF(ISNUMBER($X39)=FALSE,1,IF($X39=$X40,$A39,$A39+COUNTIF($A$1:INDEX(A:A,ROW()-1),$A39)))</f>
        <v>38</v>
      </c>
      <c r="B40" s="5">
        <v>763</v>
      </c>
      <c r="C40" s="6" t="s">
        <v>2</v>
      </c>
      <c r="D40" s="9" t="s">
        <v>63</v>
      </c>
      <c r="E40" s="9" t="s">
        <v>62</v>
      </c>
      <c r="H40" s="6">
        <v>4</v>
      </c>
      <c r="T40" s="6">
        <f>COUNTA(Table1[[#This Row],[East Fortune]:[Midlands]])</f>
        <v>1</v>
      </c>
      <c r="U40" s="6">
        <f>IF(Table1[[#This Row],[n]]&gt;1,1,0)</f>
        <v>0</v>
      </c>
      <c r="V4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0" s="5">
        <f>SUM(Table1[[#This Row],[Sub-Total]],Table1[[#This Row],[Int. Final]])</f>
        <v>4</v>
      </c>
    </row>
    <row r="41" spans="1:24" ht="20.100000000000001" customHeight="1" x14ac:dyDescent="0.25">
      <c r="A41" s="4">
        <f>IF(ISNUMBER($X40)=FALSE,1,IF($X40=$X41,$A40,$A40+COUNTIF($A$1:INDEX(A:A,ROW()-1),$A40)))</f>
        <v>38</v>
      </c>
      <c r="B41" s="5">
        <v>754</v>
      </c>
      <c r="C41" s="6" t="s">
        <v>2</v>
      </c>
      <c r="D41" s="9" t="s">
        <v>85</v>
      </c>
      <c r="E41" s="9" t="s">
        <v>86</v>
      </c>
      <c r="I41" s="6">
        <v>4</v>
      </c>
      <c r="T41" s="6">
        <f>COUNTA(Table1[[#This Row],[East Fortune]:[Midlands]])</f>
        <v>1</v>
      </c>
      <c r="U41" s="6">
        <f>IF(Table1[[#This Row],[n]]&gt;1,1,0)</f>
        <v>0</v>
      </c>
      <c r="V4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1" s="5">
        <f>SUM(Table1[[#This Row],[Sub-Total]],Table1[[#This Row],[Int. Final]])</f>
        <v>4</v>
      </c>
    </row>
    <row r="42" spans="1:24" ht="20.100000000000001" customHeight="1" x14ac:dyDescent="0.25">
      <c r="A42" s="4">
        <f>IF(ISNUMBER($X41)=FALSE,1,IF($X41=$X42,$A41,$A41+COUNTIF($A$1:INDEX(A:A,ROW()-1),$A41)))</f>
        <v>38</v>
      </c>
      <c r="B42" s="5">
        <v>97</v>
      </c>
      <c r="C42" s="6" t="s">
        <v>31</v>
      </c>
      <c r="D42" s="9" t="s">
        <v>93</v>
      </c>
      <c r="E42" s="9" t="s">
        <v>94</v>
      </c>
      <c r="J42" s="6">
        <v>4</v>
      </c>
      <c r="T42" s="6">
        <f>COUNTA(Table1[[#This Row],[East Fortune]:[Midlands]])</f>
        <v>1</v>
      </c>
      <c r="U42" s="6">
        <f>IF(Table1[[#This Row],[n]]&gt;1,1,0)</f>
        <v>0</v>
      </c>
      <c r="V4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2" s="5">
        <f>SUM(Table1[[#This Row],[Sub-Total]],Table1[[#This Row],[Int. Final]])</f>
        <v>4</v>
      </c>
    </row>
    <row r="43" spans="1:24" ht="20.100000000000001" customHeight="1" x14ac:dyDescent="0.25">
      <c r="A43" s="4">
        <f>IF(ISNUMBER($X42)=FALSE,1,IF($X42=$X43,$A42,$A42+COUNTIF($A$1:INDEX(A:A,ROW()-1),$A42)))</f>
        <v>38</v>
      </c>
      <c r="B43" s="5">
        <v>10</v>
      </c>
      <c r="C43" s="6" t="s">
        <v>31</v>
      </c>
      <c r="D43" s="9" t="s">
        <v>113</v>
      </c>
      <c r="E43" s="9" t="s">
        <v>114</v>
      </c>
      <c r="K43" s="6">
        <v>4</v>
      </c>
      <c r="T43" s="6">
        <f>COUNTA(Table1[[#This Row],[East Fortune]:[Midlands]])</f>
        <v>1</v>
      </c>
      <c r="U43" s="6">
        <f>IF(Table1[[#This Row],[n]]&gt;1,1,0)</f>
        <v>0</v>
      </c>
      <c r="V4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3" s="5">
        <f>SUM(Table1[[#This Row],[Sub-Total]],Table1[[#This Row],[Int. Final]])</f>
        <v>4</v>
      </c>
    </row>
    <row r="44" spans="1:24" ht="20.100000000000001" customHeight="1" x14ac:dyDescent="0.25">
      <c r="A44" s="4">
        <f>IF(ISNUMBER($X43)=FALSE,1,IF($X43=$X44,$A43,$A43+COUNTIF($A$1:INDEX(A:A,ROW()-1),$A43)))</f>
        <v>43</v>
      </c>
      <c r="B44" s="5">
        <v>786</v>
      </c>
      <c r="C44" s="6" t="s">
        <v>2</v>
      </c>
      <c r="D44" s="9" t="s">
        <v>48</v>
      </c>
      <c r="E44" s="9" t="s">
        <v>49</v>
      </c>
      <c r="G44" s="6">
        <v>2</v>
      </c>
      <c r="T44" s="6">
        <f>COUNTA(Table1[[#This Row],[East Fortune]:[Midlands]])</f>
        <v>1</v>
      </c>
      <c r="U44" s="6">
        <f>IF(Table1[[#This Row],[n]]&gt;1,1,0)</f>
        <v>0</v>
      </c>
      <c r="V4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X44" s="5">
        <f>SUM(Table1[[#This Row],[Sub-Total]],Table1[[#This Row],[Int. Final]])</f>
        <v>2</v>
      </c>
    </row>
    <row r="45" spans="1:24" ht="20.100000000000001" customHeight="1" x14ac:dyDescent="0.25">
      <c r="A45" s="4">
        <f>IF(ISNUMBER($X44)=FALSE,1,IF($X44=$X45,$A44,$A44+COUNTIF($A$1:INDEX(A:A,ROW()-1),$A44)))</f>
        <v>43</v>
      </c>
      <c r="B45" s="5">
        <v>745</v>
      </c>
      <c r="C45" s="6" t="s">
        <v>2</v>
      </c>
      <c r="D45" s="9" t="s">
        <v>64</v>
      </c>
      <c r="E45" s="9" t="s">
        <v>65</v>
      </c>
      <c r="H45" s="6">
        <v>2</v>
      </c>
      <c r="T45" s="6">
        <f>COUNTA(Table1[[#This Row],[East Fortune]:[Midlands]])</f>
        <v>1</v>
      </c>
      <c r="U45" s="6">
        <f>IF(Table1[[#This Row],[n]]&gt;1,1,0)</f>
        <v>0</v>
      </c>
      <c r="V4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X45" s="5">
        <f>SUM(Table1[[#This Row],[Sub-Total]],Table1[[#This Row],[Int. Final]])</f>
        <v>2</v>
      </c>
    </row>
    <row r="46" spans="1:24" ht="20.100000000000001" customHeight="1" x14ac:dyDescent="0.25">
      <c r="A46" s="4">
        <f>IF(ISNUMBER($X45)=FALSE,1,IF($X45=$X46,$A45,$A45+COUNTIF($A$1:INDEX(A:A,ROW()-1),$A45)))</f>
        <v>43</v>
      </c>
      <c r="B46" s="5">
        <v>796</v>
      </c>
      <c r="C46" s="6" t="s">
        <v>2</v>
      </c>
      <c r="D46" s="9" t="s">
        <v>87</v>
      </c>
      <c r="E46" s="9" t="s">
        <v>88</v>
      </c>
      <c r="I46" s="6">
        <v>2</v>
      </c>
      <c r="T46" s="6">
        <f>COUNTA(Table1[[#This Row],[East Fortune]:[Midlands]])</f>
        <v>1</v>
      </c>
      <c r="U46" s="6">
        <f>IF(Table1[[#This Row],[n]]&gt;1,1,0)</f>
        <v>0</v>
      </c>
      <c r="V4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X46" s="5">
        <f>SUM(Table1[[#This Row],[Sub-Total]],Table1[[#This Row],[Int. Final]])</f>
        <v>2</v>
      </c>
    </row>
    <row r="47" spans="1:24" ht="20.100000000000001" customHeight="1" x14ac:dyDescent="0.25">
      <c r="A47" s="18">
        <f>IF(ISNUMBER($X46)=FALSE,1,IF($X46=$X47,$A46,$A46+COUNTIF($A$1:INDEX(A:A,ROW()-1),$A46)))</f>
        <v>43</v>
      </c>
      <c r="B47" s="5">
        <v>725</v>
      </c>
      <c r="C47" s="6" t="s">
        <v>2</v>
      </c>
      <c r="D47" s="9" t="s">
        <v>124</v>
      </c>
      <c r="E47" s="9" t="s">
        <v>125</v>
      </c>
      <c r="L47" s="6">
        <v>2</v>
      </c>
      <c r="O47" s="19"/>
      <c r="T47" s="19">
        <f>COUNTA(Table1[[#This Row],[East Fortune]:[Midlands]])</f>
        <v>1</v>
      </c>
      <c r="U47" s="19">
        <f>IF(Table1[[#This Row],[n]]&gt;1,1,0)</f>
        <v>0</v>
      </c>
      <c r="V47" s="20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W47" s="19"/>
      <c r="X47" s="20">
        <f>SUM(Table1[[#This Row],[Sub-Total]],Table1[[#This Row],[Int. Final]])</f>
        <v>2</v>
      </c>
    </row>
    <row r="48" spans="1:24" ht="20.100000000000001" customHeight="1" x14ac:dyDescent="0.25">
      <c r="A48" s="4">
        <f>IF(ISNUMBER($X47)=FALSE,1,IF($X47=$X48,$A47,$A47+COUNTIF($A$1:INDEX(A:A,ROW()-1),$A47)))</f>
        <v>47</v>
      </c>
      <c r="B48" s="5">
        <v>743</v>
      </c>
      <c r="C48" s="6" t="s">
        <v>2</v>
      </c>
      <c r="D48" s="9" t="s">
        <v>50</v>
      </c>
      <c r="E48" s="9" t="s">
        <v>51</v>
      </c>
      <c r="G48" s="6">
        <v>1</v>
      </c>
      <c r="T48" s="6">
        <f>COUNTA(Table1[[#This Row],[East Fortune]:[Midlands]])</f>
        <v>1</v>
      </c>
      <c r="U48" s="6">
        <f>IF(Table1[[#This Row],[n]]&gt;1,1,0)</f>
        <v>0</v>
      </c>
      <c r="V4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</v>
      </c>
      <c r="X48" s="5">
        <f>SUM(Table1[[#This Row],[Sub-Total]],Table1[[#This Row],[Int. Final]])</f>
        <v>1</v>
      </c>
    </row>
    <row r="49" spans="1:24" ht="20.100000000000001" customHeight="1" x14ac:dyDescent="0.25">
      <c r="A49" s="4">
        <f>IF(ISNUMBER($X48)=FALSE,1,IF($X48=$X49,$A48,$A48+COUNTIF($A$1:INDEX(A:A,ROW()-1),$A48)))</f>
        <v>47</v>
      </c>
      <c r="B49" s="5">
        <v>791</v>
      </c>
      <c r="C49" s="6" t="s">
        <v>2</v>
      </c>
      <c r="D49" s="9" t="s">
        <v>89</v>
      </c>
      <c r="E49" s="9" t="s">
        <v>84</v>
      </c>
      <c r="I49" s="6">
        <v>1</v>
      </c>
      <c r="T49" s="6">
        <f>COUNTA(Table1[[#This Row],[East Fortune]:[Midlands]])</f>
        <v>1</v>
      </c>
      <c r="U49" s="6">
        <f>IF(Table1[[#This Row],[n]]&gt;1,1,0)</f>
        <v>0</v>
      </c>
      <c r="V4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</v>
      </c>
      <c r="X49" s="5">
        <f>SUM(Table1[[#This Row],[Sub-Total]],Table1[[#This Row],[Int. Final]])</f>
        <v>1</v>
      </c>
    </row>
    <row r="50" spans="1:24" ht="20.100000000000001" customHeight="1" x14ac:dyDescent="0.25">
      <c r="A50" s="14">
        <f>IF(ISNUMBER($X49)=FALSE,1,IF($X49=$X50,$A49,$A49+COUNTIF($A$1:INDEX(A:A,ROW()-1),$A49)))</f>
        <v>49</v>
      </c>
      <c r="B50" s="15">
        <v>769</v>
      </c>
      <c r="C50" s="16" t="s">
        <v>31</v>
      </c>
      <c r="D50" s="17" t="s">
        <v>54</v>
      </c>
      <c r="E50" s="17" t="s">
        <v>47</v>
      </c>
      <c r="F50" s="16"/>
      <c r="G50" s="16">
        <v>0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>
        <f>COUNTA(Table1[[#This Row],[East Fortune]:[Midlands]])</f>
        <v>1</v>
      </c>
      <c r="U50" s="16">
        <f>IF(Table1[[#This Row],[n]]&gt;1,1,0)</f>
        <v>0</v>
      </c>
      <c r="V50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50" s="16"/>
      <c r="X50" s="15">
        <f>SUM(Table1[[#This Row],[Sub-Total]],Table1[[#This Row],[Int. Final]])</f>
        <v>0</v>
      </c>
    </row>
    <row r="51" spans="1:24" ht="20.100000000000001" customHeight="1" x14ac:dyDescent="0.25">
      <c r="A51" s="4">
        <f>IF(ISNUMBER($X50)=FALSE,1,IF($X50=$X51,$A50,$A50+COUNTIF($A$1:INDEX(A:A,ROW()-1),$A50)))</f>
        <v>49</v>
      </c>
      <c r="B51" s="5">
        <v>764</v>
      </c>
      <c r="C51" s="6" t="s">
        <v>2</v>
      </c>
      <c r="D51" s="9" t="s">
        <v>73</v>
      </c>
      <c r="E51" s="9" t="s">
        <v>74</v>
      </c>
      <c r="H51" s="6">
        <v>0</v>
      </c>
      <c r="T51" s="6">
        <f>COUNTA(Table1[[#This Row],[East Fortune]:[Midlands]])</f>
        <v>1</v>
      </c>
      <c r="U51" s="6">
        <f>IF(Table1[[#This Row],[n]]&gt;1,1,0)</f>
        <v>0</v>
      </c>
      <c r="V5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1" s="5">
        <f>SUM(Table1[[#This Row],[Sub-Total]],Table1[[#This Row],[Int. Final]])</f>
        <v>0</v>
      </c>
    </row>
    <row r="52" spans="1:24" ht="20.100000000000001" customHeight="1" x14ac:dyDescent="0.25">
      <c r="A52" s="4">
        <f>IF(ISNUMBER($X51)=FALSE,1,IF($X51=$X52,$A51,$A51+COUNTIF($A$1:INDEX(A:A,ROW()-1),$A51)))</f>
        <v>49</v>
      </c>
      <c r="B52" s="5">
        <v>765</v>
      </c>
      <c r="C52" s="6" t="s">
        <v>31</v>
      </c>
      <c r="D52" s="9" t="s">
        <v>70</v>
      </c>
      <c r="E52" s="9" t="s">
        <v>62</v>
      </c>
      <c r="H52" s="6">
        <v>0</v>
      </c>
      <c r="T52" s="6">
        <f>COUNTA(Table1[[#This Row],[East Fortune]:[Midlands]])</f>
        <v>1</v>
      </c>
      <c r="U52" s="6">
        <f>IF(Table1[[#This Row],[n]]&gt;1,1,0)</f>
        <v>0</v>
      </c>
      <c r="V5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2" s="5">
        <f>SUM(Table1[[#This Row],[Sub-Total]],Table1[[#This Row],[Int. Final]])</f>
        <v>0</v>
      </c>
    </row>
    <row r="53" spans="1:24" ht="20.100000000000001" customHeight="1" x14ac:dyDescent="0.25">
      <c r="A53" s="4">
        <f>IF(ISNUMBER($X52)=FALSE,1,IF($X52=$X53,$A52,$A52+COUNTIF($A$1:INDEX(A:A,ROW()-1),$A52)))</f>
        <v>49</v>
      </c>
      <c r="B53" s="5">
        <v>795</v>
      </c>
      <c r="C53" s="6" t="s">
        <v>2</v>
      </c>
      <c r="D53" s="9" t="s">
        <v>90</v>
      </c>
      <c r="E53" s="9" t="s">
        <v>88</v>
      </c>
      <c r="I53" s="6">
        <v>0</v>
      </c>
      <c r="T53" s="6">
        <f>COUNTA(Table1[[#This Row],[East Fortune]:[Midlands]])</f>
        <v>1</v>
      </c>
      <c r="U53" s="6">
        <f>IF(Table1[[#This Row],[n]]&gt;1,1,0)</f>
        <v>0</v>
      </c>
      <c r="V5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3" s="5">
        <f>SUM(Table1[[#This Row],[Sub-Total]],Table1[[#This Row],[Int. Final]])</f>
        <v>0</v>
      </c>
    </row>
    <row r="54" spans="1:24" ht="20.100000000000001" customHeight="1" x14ac:dyDescent="0.25">
      <c r="A54" s="4">
        <f>IF(ISNUMBER($X53)=FALSE,1,IF($X53=$X54,$A53,$A53+COUNTIF($A$1:INDEX(A:A,ROW()-1),$A53)))</f>
        <v>49</v>
      </c>
      <c r="B54" s="5">
        <v>177</v>
      </c>
      <c r="C54" s="6" t="s">
        <v>2</v>
      </c>
      <c r="D54" s="9" t="s">
        <v>100</v>
      </c>
      <c r="E54" s="9" t="s">
        <v>101</v>
      </c>
      <c r="J54" s="6">
        <v>0</v>
      </c>
      <c r="T54" s="6">
        <f>COUNTA(Table1[[#This Row],[East Fortune]:[Midlands]])</f>
        <v>1</v>
      </c>
      <c r="U54" s="6">
        <f>IF(Table1[[#This Row],[n]]&gt;1,1,0)</f>
        <v>0</v>
      </c>
      <c r="V5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4" s="5">
        <f>SUM(Table1[[#This Row],[Sub-Total]],Table1[[#This Row],[Int. Final]])</f>
        <v>0</v>
      </c>
    </row>
    <row r="55" spans="1:24" ht="20.100000000000001" customHeight="1" x14ac:dyDescent="0.25">
      <c r="A55" s="4">
        <f>IF(ISNUMBER($X54)=FALSE,1,IF($X54=$X55,$A54,$A54+COUNTIF($A$1:INDEX(A:A,ROW()-1),$A54)))</f>
        <v>49</v>
      </c>
      <c r="B55" s="5">
        <v>807</v>
      </c>
      <c r="C55" s="6" t="s">
        <v>2</v>
      </c>
      <c r="D55" s="9" t="s">
        <v>107</v>
      </c>
      <c r="E55" s="9" t="s">
        <v>108</v>
      </c>
      <c r="J55" s="6">
        <v>0</v>
      </c>
      <c r="T55" s="6">
        <f>COUNTA(Table1[[#This Row],[East Fortune]:[Midlands]])</f>
        <v>1</v>
      </c>
      <c r="U55" s="6">
        <f>IF(Table1[[#This Row],[n]]&gt;1,1,0)</f>
        <v>0</v>
      </c>
      <c r="V5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5" s="5">
        <f>SUM(Table1[[#This Row],[Sub-Total]],Table1[[#This Row],[Int. Final]])</f>
        <v>0</v>
      </c>
    </row>
    <row r="56" spans="1:24" ht="20.100000000000001" customHeight="1" x14ac:dyDescent="0.25">
      <c r="A56" s="14">
        <f>IF(ISNUMBER($X55)=FALSE,1,IF($X55=$X56,$A55,$A55+COUNTIF($A$1:INDEX(A:A,ROW()-1),$A55)))</f>
        <v>49</v>
      </c>
      <c r="B56" s="15">
        <v>314</v>
      </c>
      <c r="C56" s="16" t="s">
        <v>2</v>
      </c>
      <c r="D56" s="17" t="s">
        <v>117</v>
      </c>
      <c r="E56" s="17" t="s">
        <v>118</v>
      </c>
      <c r="F56" s="16"/>
      <c r="G56" s="16"/>
      <c r="H56" s="16"/>
      <c r="I56" s="16"/>
      <c r="J56" s="16"/>
      <c r="K56" s="16">
        <v>0</v>
      </c>
      <c r="L56" s="16"/>
      <c r="M56" s="16"/>
      <c r="N56" s="16"/>
      <c r="O56" s="16"/>
      <c r="P56" s="16"/>
      <c r="Q56" s="16"/>
      <c r="R56" s="16"/>
      <c r="S56" s="16"/>
      <c r="T56" s="16">
        <f>COUNTA(Table1[[#This Row],[East Fortune]:[Midlands]])</f>
        <v>1</v>
      </c>
      <c r="U56" s="16">
        <f>IF(Table1[[#This Row],[n]]&gt;1,1,0)</f>
        <v>0</v>
      </c>
      <c r="V56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56" s="16"/>
      <c r="X56" s="15">
        <f>SUM(Table1[[#This Row],[Sub-Total]],Table1[[#This Row],[Int. Final]])</f>
        <v>0</v>
      </c>
    </row>
    <row r="57" spans="1:24" ht="20.100000000000001" customHeight="1" x14ac:dyDescent="0.25">
      <c r="A57" s="4">
        <f>IF(ISNUMBER($X56)=FALSE,1,IF($X56=$X57,$A56,$A56+COUNTIF($A$1:INDEX(A:A,ROW()-1),$A56)))</f>
        <v>49</v>
      </c>
      <c r="B57" s="5">
        <v>811</v>
      </c>
      <c r="C57" s="6" t="s">
        <v>2</v>
      </c>
      <c r="D57" s="9" t="s">
        <v>119</v>
      </c>
      <c r="E57" s="9" t="s">
        <v>120</v>
      </c>
      <c r="K57" s="6">
        <v>0</v>
      </c>
      <c r="T57" s="6">
        <f>COUNTA(Table1[[#This Row],[East Fortune]:[Midlands]])</f>
        <v>1</v>
      </c>
      <c r="U57" s="6">
        <f>IF(Table1[[#This Row],[n]]&gt;1,1,0)</f>
        <v>0</v>
      </c>
      <c r="V5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7" s="5">
        <f>SUM(Table1[[#This Row],[Sub-Total]],Table1[[#This Row],[Int. Final]])</f>
        <v>0</v>
      </c>
    </row>
    <row r="58" spans="1:24" ht="20.100000000000001" customHeight="1" x14ac:dyDescent="0.25">
      <c r="A58" s="18">
        <f>IF(ISNUMBER($X57)=FALSE,1,IF($X57=$X58,$A57,$A57+COUNTIF($A$1:INDEX(A:A,ROW()-1),$A57)))</f>
        <v>49</v>
      </c>
      <c r="B58" s="5">
        <v>815</v>
      </c>
      <c r="C58" s="6" t="s">
        <v>2</v>
      </c>
      <c r="D58" s="9" t="s">
        <v>121</v>
      </c>
      <c r="E58" s="9" t="s">
        <v>122</v>
      </c>
      <c r="L58" s="6">
        <v>0</v>
      </c>
      <c r="O58" s="19"/>
      <c r="T58" s="19">
        <f>COUNTA(Table1[[#This Row],[East Fortune]:[Midlands]])</f>
        <v>1</v>
      </c>
      <c r="U58" s="19">
        <f>IF(Table1[[#This Row],[n]]&gt;1,1,0)</f>
        <v>0</v>
      </c>
      <c r="V58" s="20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58" s="19"/>
      <c r="X58" s="20">
        <f>SUM(Table1[[#This Row],[Sub-Total]],Table1[[#This Row],[Int. Final]])</f>
        <v>0</v>
      </c>
    </row>
    <row r="59" spans="1:24" ht="20.100000000000001" customHeight="1" x14ac:dyDescent="0.25">
      <c r="A59" s="18">
        <f>IF(ISNUMBER($X58)=FALSE,1,IF($X58=$X59,$A58,$A58+COUNTIF($A$1:INDEX(A:A,ROW()-1),$A58)))</f>
        <v>49</v>
      </c>
      <c r="B59" s="5">
        <v>817</v>
      </c>
      <c r="C59" s="6" t="s">
        <v>2</v>
      </c>
      <c r="D59" s="9" t="s">
        <v>123</v>
      </c>
      <c r="E59" s="9" t="s">
        <v>96</v>
      </c>
      <c r="L59" s="6">
        <v>0</v>
      </c>
      <c r="O59" s="19"/>
      <c r="T59" s="19">
        <f>COUNTA(Table1[[#This Row],[East Fortune]:[Midlands]])</f>
        <v>1</v>
      </c>
      <c r="U59" s="19">
        <f>IF(Table1[[#This Row],[n]]&gt;1,1,0)</f>
        <v>0</v>
      </c>
      <c r="V59" s="20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59" s="19"/>
      <c r="X59" s="20">
        <f>SUM(Table1[[#This Row],[Sub-Total]],Table1[[#This Row],[Int. Final]])</f>
        <v>0</v>
      </c>
    </row>
  </sheetData>
  <conditionalFormatting sqref="B1:B1048576">
    <cfRule type="duplicateValues" dxfId="18" priority="1"/>
    <cfRule type="duplicateValues" dxfId="17" priority="2"/>
  </conditionalFormatting>
  <conditionalFormatting sqref="B2:B59">
    <cfRule type="duplicateValues" dxfId="16" priority="101"/>
    <cfRule type="duplicateValues" dxfId="15" priority="10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346D-CD63-414D-ABDD-0F11E52D9259}">
  <dimension ref="A1:W39"/>
  <sheetViews>
    <sheetView zoomScale="80" zoomScaleNormal="80" workbookViewId="0"/>
  </sheetViews>
  <sheetFormatPr defaultRowHeight="20.100000000000001" customHeight="1" x14ac:dyDescent="0.25"/>
  <cols>
    <col min="1" max="1" width="6.28515625" style="4" customWidth="1"/>
    <col min="2" max="2" width="7.42578125" style="5" customWidth="1"/>
    <col min="3" max="3" width="35.85546875" style="9" bestFit="1" customWidth="1"/>
    <col min="4" max="4" width="48" style="9" bestFit="1" customWidth="1"/>
    <col min="5" max="11" width="15" style="6" customWidth="1"/>
    <col min="12" max="18" width="15" style="6" hidden="1" customWidth="1"/>
    <col min="19" max="20" width="6.7109375" style="6" hidden="1" customWidth="1"/>
    <col min="21" max="21" width="11.5703125" style="5" customWidth="1"/>
    <col min="22" max="22" width="11.28515625" style="6" customWidth="1"/>
    <col min="23" max="23" width="9.7109375" style="5" customWidth="1"/>
    <col min="24" max="16384" width="9.140625" style="7"/>
  </cols>
  <sheetData>
    <row r="1" spans="1:23" s="3" customFormat="1" ht="30" customHeight="1" x14ac:dyDescent="0.25">
      <c r="A1" s="1" t="s">
        <v>0</v>
      </c>
      <c r="B1" s="1" t="s">
        <v>1</v>
      </c>
      <c r="C1" s="8" t="s">
        <v>3</v>
      </c>
      <c r="D1" s="8" t="s">
        <v>4</v>
      </c>
      <c r="E1" s="1" t="s">
        <v>26</v>
      </c>
      <c r="F1" s="1" t="s">
        <v>18</v>
      </c>
      <c r="G1" s="1" t="s">
        <v>6</v>
      </c>
      <c r="H1" s="1" t="s">
        <v>27</v>
      </c>
      <c r="I1" s="1" t="s">
        <v>5</v>
      </c>
      <c r="J1" s="1" t="s">
        <v>7</v>
      </c>
      <c r="K1" s="1" t="s">
        <v>19</v>
      </c>
      <c r="L1" s="1" t="s">
        <v>8</v>
      </c>
      <c r="M1" s="1" t="s">
        <v>20</v>
      </c>
      <c r="N1" s="1" t="s">
        <v>28</v>
      </c>
      <c r="O1" s="1" t="s">
        <v>21</v>
      </c>
      <c r="P1" s="1" t="s">
        <v>9</v>
      </c>
      <c r="Q1" s="1" t="s">
        <v>23</v>
      </c>
      <c r="R1" s="1" t="s">
        <v>29</v>
      </c>
      <c r="S1" s="1" t="s">
        <v>10</v>
      </c>
      <c r="T1" s="1" t="s">
        <v>11</v>
      </c>
      <c r="U1" s="1" t="s">
        <v>12</v>
      </c>
      <c r="V1" s="2" t="s">
        <v>32</v>
      </c>
      <c r="W1" s="2" t="s">
        <v>13</v>
      </c>
    </row>
    <row r="2" spans="1:23" ht="20.100000000000001" customHeight="1" x14ac:dyDescent="0.25">
      <c r="A2" s="4">
        <f>IF(ISNUMBER($W1)=FALSE,1,IF($W1=$W2,$A1,$A1+COUNTIF($A$1:INDEX(A:A,ROW()-1),$A1)))</f>
        <v>1</v>
      </c>
      <c r="B2" s="5">
        <v>52</v>
      </c>
      <c r="C2" s="9" t="s">
        <v>55</v>
      </c>
      <c r="D2" s="9" t="s">
        <v>56</v>
      </c>
      <c r="G2" s="6">
        <v>10</v>
      </c>
      <c r="I2" s="6">
        <v>1</v>
      </c>
      <c r="K2" s="6">
        <v>10</v>
      </c>
      <c r="S2" s="6">
        <f>COUNTA(Table14[[#This Row],[East Fortune]:[Midlands]])</f>
        <v>3</v>
      </c>
      <c r="T2" s="6">
        <f>IF(Table14[[#This Row],[n]]&gt;1,1,0)</f>
        <v>1</v>
      </c>
      <c r="U2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20</v>
      </c>
      <c r="W2" s="5">
        <f>SUM(Table14[[#This Row],[Sub-Total]],Table14[[#This Row],[Int. Final]])</f>
        <v>20</v>
      </c>
    </row>
    <row r="3" spans="1:23" ht="20.100000000000001" customHeight="1" x14ac:dyDescent="0.25">
      <c r="A3" s="4">
        <f>IF(ISNUMBER($W2)=FALSE,1,IF($W2=$W3,$A2,$A2+COUNTIF($A$1:INDEX(A:A,ROW()-1),$A2)))</f>
        <v>1</v>
      </c>
      <c r="B3" s="5">
        <v>309</v>
      </c>
      <c r="C3" s="9" t="s">
        <v>91</v>
      </c>
      <c r="D3" s="9" t="s">
        <v>92</v>
      </c>
      <c r="I3" s="6">
        <v>10</v>
      </c>
      <c r="J3" s="6">
        <v>10</v>
      </c>
      <c r="S3" s="6">
        <f>COUNTA(Table14[[#This Row],[East Fortune]:[Midlands]])</f>
        <v>2</v>
      </c>
      <c r="T3" s="6">
        <f>IF(Table14[[#This Row],[n]]&gt;1,1,0)</f>
        <v>1</v>
      </c>
      <c r="U3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20</v>
      </c>
      <c r="W3" s="5">
        <f>SUM(Table14[[#This Row],[Sub-Total]],Table14[[#This Row],[Int. Final]])</f>
        <v>20</v>
      </c>
    </row>
    <row r="4" spans="1:23" ht="20.100000000000001" customHeight="1" x14ac:dyDescent="0.25">
      <c r="A4" s="14">
        <f>IF(ISNUMBER($W3)=FALSE,1,IF($W3=$W4,$A3,$A3+COUNTIF($A$1:INDEX(A:A,ROW()-1),$A3)))</f>
        <v>3</v>
      </c>
      <c r="B4" s="15">
        <v>111</v>
      </c>
      <c r="C4" s="17" t="s">
        <v>41</v>
      </c>
      <c r="D4" s="17" t="s">
        <v>40</v>
      </c>
      <c r="E4" s="16"/>
      <c r="F4" s="16">
        <v>8</v>
      </c>
      <c r="G4" s="16"/>
      <c r="H4" s="16">
        <v>10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>
        <f>COUNTA(Table14[[#This Row],[East Fortune]:[Midlands]])</f>
        <v>2</v>
      </c>
      <c r="T4" s="16">
        <f>IF(Table14[[#This Row],[n]]&gt;1,1,0)</f>
        <v>1</v>
      </c>
      <c r="U4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18</v>
      </c>
      <c r="V4" s="16"/>
      <c r="W4" s="15">
        <f>SUM(Table14[[#This Row],[Sub-Total]],Table14[[#This Row],[Int. Final]])</f>
        <v>18</v>
      </c>
    </row>
    <row r="5" spans="1:23" ht="20.100000000000001" customHeight="1" x14ac:dyDescent="0.25">
      <c r="A5" s="14">
        <f>IF(ISNUMBER($W4)=FALSE,1,IF($W4=$W5,$A4,$A4+COUNTIF($A$1:INDEX(A:A,ROW()-1),$A4)))</f>
        <v>4</v>
      </c>
      <c r="B5" s="15">
        <v>40</v>
      </c>
      <c r="C5" s="17" t="s">
        <v>39</v>
      </c>
      <c r="D5" s="17" t="s">
        <v>40</v>
      </c>
      <c r="E5" s="16"/>
      <c r="F5" s="16">
        <v>10</v>
      </c>
      <c r="G5" s="16"/>
      <c r="H5" s="16">
        <v>6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>
        <f>COUNTA(Table14[[#This Row],[East Fortune]:[Midlands]])</f>
        <v>2</v>
      </c>
      <c r="T5" s="16">
        <f>IF(Table14[[#This Row],[n]]&gt;1,1,0)</f>
        <v>1</v>
      </c>
      <c r="U5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16</v>
      </c>
      <c r="V5" s="16"/>
      <c r="W5" s="15">
        <f>SUM(Table14[[#This Row],[Sub-Total]],Table14[[#This Row],[Int. Final]])</f>
        <v>16</v>
      </c>
    </row>
    <row r="6" spans="1:23" ht="20.100000000000001" customHeight="1" x14ac:dyDescent="0.25">
      <c r="A6" s="14">
        <f>IF(ISNUMBER($W5)=FALSE,1,IF($W5=$W6,$A5,$A5+COUNTIF($A$1:INDEX(A:A,ROW()-1),$A5)))</f>
        <v>4</v>
      </c>
      <c r="B6" s="15">
        <v>726</v>
      </c>
      <c r="C6" s="17" t="s">
        <v>57</v>
      </c>
      <c r="D6" s="17" t="s">
        <v>58</v>
      </c>
      <c r="E6" s="16"/>
      <c r="F6" s="16"/>
      <c r="G6" s="16">
        <v>8</v>
      </c>
      <c r="H6" s="16"/>
      <c r="I6" s="16"/>
      <c r="J6" s="16"/>
      <c r="K6" s="16">
        <v>8</v>
      </c>
      <c r="L6" s="16"/>
      <c r="M6" s="16"/>
      <c r="N6" s="16"/>
      <c r="O6" s="16"/>
      <c r="P6" s="16"/>
      <c r="Q6" s="16"/>
      <c r="R6" s="16"/>
      <c r="S6" s="16">
        <f>COUNTA(Table14[[#This Row],[East Fortune]:[Midlands]])</f>
        <v>2</v>
      </c>
      <c r="T6" s="16">
        <f>IF(Table14[[#This Row],[n]]&gt;1,1,0)</f>
        <v>1</v>
      </c>
      <c r="U6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16</v>
      </c>
      <c r="V6" s="16"/>
      <c r="W6" s="15">
        <f>SUM(Table14[[#This Row],[Sub-Total]],Table14[[#This Row],[Int. Final]])</f>
        <v>16</v>
      </c>
    </row>
    <row r="7" spans="1:23" ht="20.100000000000001" customHeight="1" x14ac:dyDescent="0.25">
      <c r="A7" s="4">
        <f>IF(ISNUMBER($W6)=FALSE,1,IF($W6=$W7,$A6,$A6+COUNTIF($A$1:INDEX(A:A,ROW()-1),$A6)))</f>
        <v>6</v>
      </c>
      <c r="B7" s="5">
        <v>779</v>
      </c>
      <c r="C7" s="9" t="s">
        <v>59</v>
      </c>
      <c r="D7" s="9" t="s">
        <v>60</v>
      </c>
      <c r="G7" s="6">
        <v>6</v>
      </c>
      <c r="I7" s="6">
        <v>3</v>
      </c>
      <c r="J7" s="6">
        <v>8</v>
      </c>
      <c r="S7" s="6">
        <f>COUNTA(Table14[[#This Row],[East Fortune]:[Midlands]])</f>
        <v>3</v>
      </c>
      <c r="T7" s="6">
        <f>IF(Table14[[#This Row],[n]]&gt;1,1,0)</f>
        <v>1</v>
      </c>
      <c r="U7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14</v>
      </c>
      <c r="W7" s="5">
        <f>SUM(Table14[[#This Row],[Sub-Total]],Table14[[#This Row],[Int. Final]])</f>
        <v>14</v>
      </c>
    </row>
    <row r="8" spans="1:23" ht="20.100000000000001" customHeight="1" x14ac:dyDescent="0.25">
      <c r="A8" s="4">
        <f>IF(ISNUMBER($W7)=FALSE,1,IF($W7=$W8,$A7,$A7+COUNTIF($A$1:INDEX(A:A,ROW()-1),$A7)))</f>
        <v>7</v>
      </c>
      <c r="B8" s="5">
        <v>20</v>
      </c>
      <c r="C8" s="9" t="s">
        <v>97</v>
      </c>
      <c r="D8" s="9" t="s">
        <v>98</v>
      </c>
      <c r="I8" s="6">
        <v>6</v>
      </c>
      <c r="K8" s="6">
        <v>6</v>
      </c>
      <c r="S8" s="6">
        <f>COUNTA(Table14[[#This Row],[East Fortune]:[Midlands]])</f>
        <v>2</v>
      </c>
      <c r="T8" s="6">
        <f>IF(Table14[[#This Row],[n]]&gt;1,1,0)</f>
        <v>1</v>
      </c>
      <c r="U8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12</v>
      </c>
      <c r="W8" s="5">
        <f>SUM(Table14[[#This Row],[Sub-Total]],Table14[[#This Row],[Int. Final]])</f>
        <v>12</v>
      </c>
    </row>
    <row r="9" spans="1:23" ht="20.100000000000001" customHeight="1" x14ac:dyDescent="0.25">
      <c r="A9" s="4">
        <f>IF(ISNUMBER($W8)=FALSE,1,IF($W8=$W9,$A8,$A8+COUNTIF($A$1:INDEX(A:A,ROW()-1),$A8)))</f>
        <v>8</v>
      </c>
      <c r="B9" s="5">
        <v>715</v>
      </c>
      <c r="C9" s="9" t="s">
        <v>95</v>
      </c>
      <c r="D9" s="9" t="s">
        <v>96</v>
      </c>
      <c r="I9" s="6">
        <v>8</v>
      </c>
      <c r="K9" s="6">
        <v>3</v>
      </c>
      <c r="S9" s="6">
        <f>COUNTA(Table14[[#This Row],[East Fortune]:[Midlands]])</f>
        <v>2</v>
      </c>
      <c r="T9" s="6">
        <f>IF(Table14[[#This Row],[n]]&gt;1,1,0)</f>
        <v>1</v>
      </c>
      <c r="U9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11</v>
      </c>
      <c r="W9" s="5">
        <f>SUM(Table14[[#This Row],[Sub-Total]],Table14[[#This Row],[Int. Final]])</f>
        <v>11</v>
      </c>
    </row>
    <row r="10" spans="1:23" ht="20.100000000000001" customHeight="1" x14ac:dyDescent="0.25">
      <c r="A10" s="14">
        <f>IF(ISNUMBER($W9)=FALSE,1,IF($W9=$W10,$A9,$A9+COUNTIF($A$1:INDEX(A:A,ROW()-1),$A9)))</f>
        <v>9</v>
      </c>
      <c r="B10" s="15">
        <v>49</v>
      </c>
      <c r="C10" s="17" t="s">
        <v>99</v>
      </c>
      <c r="D10" s="17" t="s">
        <v>98</v>
      </c>
      <c r="E10" s="16"/>
      <c r="F10" s="16"/>
      <c r="G10" s="16"/>
      <c r="H10" s="16"/>
      <c r="I10" s="16">
        <v>5</v>
      </c>
      <c r="J10" s="16"/>
      <c r="K10" s="16">
        <v>4</v>
      </c>
      <c r="L10" s="16"/>
      <c r="M10" s="16"/>
      <c r="N10" s="16"/>
      <c r="O10" s="16"/>
      <c r="P10" s="16"/>
      <c r="Q10" s="16"/>
      <c r="R10" s="16"/>
      <c r="S10" s="16">
        <f>COUNTA(Table14[[#This Row],[East Fortune]:[Midlands]])</f>
        <v>2</v>
      </c>
      <c r="T10" s="16">
        <f>IF(Table14[[#This Row],[n]]&gt;1,1,0)</f>
        <v>1</v>
      </c>
      <c r="U10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9</v>
      </c>
      <c r="V10" s="16"/>
      <c r="W10" s="15">
        <f>SUM(Table14[[#This Row],[Sub-Total]],Table14[[#This Row],[Int. Final]])</f>
        <v>9</v>
      </c>
    </row>
    <row r="11" spans="1:23" ht="20.100000000000001" customHeight="1" x14ac:dyDescent="0.25">
      <c r="A11" s="4">
        <f>IF(ISNUMBER($W10)=FALSE,1,IF($W10=$W11,$A10,$A10+COUNTIF($A$1:INDEX(A:A,ROW()-1),$A10)))</f>
        <v>10</v>
      </c>
      <c r="B11" s="5">
        <v>733</v>
      </c>
      <c r="C11" s="9" t="s">
        <v>66</v>
      </c>
      <c r="D11" s="9" t="s">
        <v>67</v>
      </c>
      <c r="G11" s="6">
        <v>3</v>
      </c>
      <c r="J11" s="6">
        <v>5</v>
      </c>
      <c r="S11" s="6">
        <f>COUNTA(Table14[[#This Row],[East Fortune]:[Midlands]])</f>
        <v>2</v>
      </c>
      <c r="T11" s="6">
        <f>IF(Table14[[#This Row],[n]]&gt;1,1,0)</f>
        <v>1</v>
      </c>
      <c r="U11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8</v>
      </c>
      <c r="W11" s="5">
        <f>SUM(Table14[[#This Row],[Sub-Total]],Table14[[#This Row],[Int. Final]])</f>
        <v>8</v>
      </c>
    </row>
    <row r="12" spans="1:23" ht="20.100000000000001" customHeight="1" x14ac:dyDescent="0.25">
      <c r="A12" s="4">
        <f>IF(ISNUMBER($W11)=FALSE,1,IF($W11=$W12,$A11,$A11+COUNTIF($A$1:INDEX(A:A,ROW()-1),$A11)))</f>
        <v>10</v>
      </c>
      <c r="B12" s="5">
        <v>340</v>
      </c>
      <c r="C12" s="9" t="s">
        <v>102</v>
      </c>
      <c r="D12" s="9" t="s">
        <v>103</v>
      </c>
      <c r="I12" s="6">
        <v>2</v>
      </c>
      <c r="J12" s="6">
        <v>6</v>
      </c>
      <c r="S12" s="6">
        <f>COUNTA(Table14[[#This Row],[East Fortune]:[Midlands]])</f>
        <v>2</v>
      </c>
      <c r="T12" s="6">
        <f>IF(Table14[[#This Row],[n]]&gt;1,1,0)</f>
        <v>1</v>
      </c>
      <c r="U12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8</v>
      </c>
      <c r="W12" s="5">
        <f>SUM(Table14[[#This Row],[Sub-Total]],Table14[[#This Row],[Int. Final]])</f>
        <v>8</v>
      </c>
    </row>
    <row r="13" spans="1:23" ht="20.100000000000001" customHeight="1" x14ac:dyDescent="0.25">
      <c r="A13" s="14">
        <f>IF(ISNUMBER($W12)=FALSE,1,IF($W12=$W13,$A12,$A12+COUNTIF($A$1:INDEX(A:A,ROW()-1),$A12)))</f>
        <v>12</v>
      </c>
      <c r="B13" s="15">
        <v>127</v>
      </c>
      <c r="C13" s="17" t="s">
        <v>42</v>
      </c>
      <c r="D13" s="17" t="s">
        <v>43</v>
      </c>
      <c r="E13" s="16"/>
      <c r="F13" s="16">
        <v>6</v>
      </c>
      <c r="G13" s="16"/>
      <c r="H13" s="16"/>
      <c r="I13" s="16"/>
      <c r="J13" s="16"/>
      <c r="K13" s="16">
        <v>0</v>
      </c>
      <c r="L13" s="16"/>
      <c r="M13" s="16"/>
      <c r="N13" s="16"/>
      <c r="O13" s="16"/>
      <c r="P13" s="16"/>
      <c r="Q13" s="16"/>
      <c r="R13" s="16"/>
      <c r="S13" s="16">
        <f>COUNTA(Table14[[#This Row],[East Fortune]:[Midlands]])</f>
        <v>2</v>
      </c>
      <c r="T13" s="16">
        <f>IF(Table14[[#This Row],[n]]&gt;1,1,0)</f>
        <v>1</v>
      </c>
      <c r="U13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6</v>
      </c>
      <c r="V13" s="16"/>
      <c r="W13" s="15">
        <f>SUM(Table14[[#This Row],[Sub-Total]],Table14[[#This Row],[Int. Final]])</f>
        <v>6</v>
      </c>
    </row>
    <row r="14" spans="1:23" ht="20.100000000000001" customHeight="1" x14ac:dyDescent="0.25">
      <c r="A14" s="4">
        <f>IF(ISNUMBER($W13)=FALSE,1,IF($W13=$W14,$A13,$A13+COUNTIF($A$1:INDEX(A:A,ROW()-1),$A13)))</f>
        <v>13</v>
      </c>
      <c r="B14" s="5">
        <v>771</v>
      </c>
      <c r="C14" s="9" t="s">
        <v>44</v>
      </c>
      <c r="D14" s="9" t="s">
        <v>45</v>
      </c>
      <c r="F14" s="6">
        <v>5</v>
      </c>
      <c r="K14" s="6">
        <v>0</v>
      </c>
      <c r="S14" s="6">
        <f>COUNTA(Table14[[#This Row],[East Fortune]:[Midlands]])</f>
        <v>2</v>
      </c>
      <c r="T14" s="6">
        <f>IF(Table14[[#This Row],[n]]&gt;1,1,0)</f>
        <v>1</v>
      </c>
      <c r="U14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W14" s="5">
        <f>SUM(Table14[[#This Row],[Sub-Total]],Table14[[#This Row],[Int. Final]])</f>
        <v>5</v>
      </c>
    </row>
    <row r="15" spans="1:23" ht="20.100000000000001" customHeight="1" x14ac:dyDescent="0.25">
      <c r="A15" s="14">
        <f>IF(ISNUMBER($W14)=FALSE,1,IF($W14=$W15,$A14,$A14+COUNTIF($A$1:INDEX(A:A,ROW()-1),$A14)))</f>
        <v>14</v>
      </c>
      <c r="B15" s="15">
        <v>133</v>
      </c>
      <c r="C15" s="17" t="s">
        <v>53</v>
      </c>
      <c r="D15" s="17" t="s">
        <v>43</v>
      </c>
      <c r="E15" s="16"/>
      <c r="F15" s="16">
        <v>2</v>
      </c>
      <c r="G15" s="16"/>
      <c r="H15" s="16"/>
      <c r="I15" s="16">
        <v>0</v>
      </c>
      <c r="J15" s="16"/>
      <c r="K15" s="16"/>
      <c r="L15" s="16"/>
      <c r="M15" s="16"/>
      <c r="N15" s="16"/>
      <c r="O15" s="16"/>
      <c r="P15" s="16"/>
      <c r="Q15" s="16"/>
      <c r="R15" s="16"/>
      <c r="S15" s="16">
        <f>COUNTA(Table14[[#This Row],[East Fortune]:[Midlands]])</f>
        <v>2</v>
      </c>
      <c r="T15" s="16">
        <f>IF(Table14[[#This Row],[n]]&gt;1,1,0)</f>
        <v>1</v>
      </c>
      <c r="U15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V15" s="16"/>
      <c r="W15" s="15">
        <f>SUM(Table14[[#This Row],[Sub-Total]],Table14[[#This Row],[Int. Final]])</f>
        <v>2</v>
      </c>
    </row>
    <row r="16" spans="1:23" ht="20.100000000000001" customHeight="1" x14ac:dyDescent="0.25">
      <c r="A16" s="4">
        <f>IF(ISNUMBER($W15)=FALSE,1,IF($W15=$W16,$A15,$A15+COUNTIF($A$1:INDEX(A:A,ROW()-1),$A15)))</f>
        <v>14</v>
      </c>
      <c r="B16" s="5">
        <v>213</v>
      </c>
      <c r="C16" s="9" t="s">
        <v>71</v>
      </c>
      <c r="D16" s="9" t="s">
        <v>72</v>
      </c>
      <c r="G16" s="6">
        <v>2</v>
      </c>
      <c r="K16" s="6">
        <v>0</v>
      </c>
      <c r="S16" s="6">
        <f>COUNTA(Table14[[#This Row],[East Fortune]:[Midlands]])</f>
        <v>2</v>
      </c>
      <c r="T16" s="6">
        <f>IF(Table14[[#This Row],[n]]&gt;1,1,0)</f>
        <v>1</v>
      </c>
      <c r="U16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W16" s="5">
        <f>SUM(Table14[[#This Row],[Sub-Total]],Table14[[#This Row],[Int. Final]])</f>
        <v>2</v>
      </c>
    </row>
    <row r="17" spans="1:23" ht="20.100000000000001" customHeight="1" thickBot="1" x14ac:dyDescent="0.3">
      <c r="A17" s="10">
        <f>IF(ISNUMBER($W16)=FALSE,1,IF($W16=$W17,$A16,$A16+COUNTIF($A$1:INDEX(A:A,ROW()-1),$A16)))</f>
        <v>14</v>
      </c>
      <c r="B17" s="11">
        <v>784</v>
      </c>
      <c r="C17" s="13" t="s">
        <v>109</v>
      </c>
      <c r="D17" s="13" t="s">
        <v>110</v>
      </c>
      <c r="E17" s="12"/>
      <c r="F17" s="12"/>
      <c r="G17" s="12"/>
      <c r="H17" s="12"/>
      <c r="I17" s="12">
        <v>0</v>
      </c>
      <c r="J17" s="12">
        <v>2</v>
      </c>
      <c r="K17" s="12"/>
      <c r="L17" s="12"/>
      <c r="M17" s="12"/>
      <c r="N17" s="12"/>
      <c r="O17" s="12"/>
      <c r="P17" s="12"/>
      <c r="Q17" s="12"/>
      <c r="R17" s="12"/>
      <c r="S17" s="12">
        <f>COUNTA(Table14[[#This Row],[East Fortune]:[Midlands]])</f>
        <v>2</v>
      </c>
      <c r="T17" s="12">
        <f>IF(Table14[[#This Row],[n]]&gt;1,1,0)</f>
        <v>1</v>
      </c>
      <c r="U17" s="11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V17" s="12"/>
      <c r="W17" s="11">
        <f>SUM(Table14[[#This Row],[Sub-Total]],Table14[[#This Row],[Int. Final]])</f>
        <v>2</v>
      </c>
    </row>
    <row r="18" spans="1:23" ht="20.100000000000001" customHeight="1" x14ac:dyDescent="0.25">
      <c r="A18" s="14">
        <f>IF(ISNUMBER($W17)=FALSE,1,IF($W17=$W18,$A17,$A17+COUNTIF($A$1:INDEX(A:A,ROW()-1),$A17)))</f>
        <v>17</v>
      </c>
      <c r="B18" s="15">
        <v>15</v>
      </c>
      <c r="C18" s="17" t="s">
        <v>24</v>
      </c>
      <c r="D18" s="17" t="s">
        <v>25</v>
      </c>
      <c r="E18" s="16">
        <v>10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>
        <f>COUNTA(Table14[[#This Row],[East Fortune]:[Midlands]])</f>
        <v>1</v>
      </c>
      <c r="T18" s="16">
        <f>IF(Table14[[#This Row],[n]]&gt;1,1,0)</f>
        <v>0</v>
      </c>
      <c r="U18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10</v>
      </c>
      <c r="V18" s="16"/>
      <c r="W18" s="15">
        <f>SUM(Table14[[#This Row],[Sub-Total]],Table14[[#This Row],[Int. Final]])</f>
        <v>10</v>
      </c>
    </row>
    <row r="19" spans="1:23" ht="20.100000000000001" customHeight="1" x14ac:dyDescent="0.25">
      <c r="A19" s="14">
        <f>IF(ISNUMBER($W18)=FALSE,1,IF($W18=$W19,$A18,$A18+COUNTIF($A$1:INDEX(A:A,ROW()-1),$A18)))</f>
        <v>18</v>
      </c>
      <c r="B19" s="15">
        <v>27</v>
      </c>
      <c r="C19" s="17" t="s">
        <v>22</v>
      </c>
      <c r="D19" s="17" t="s">
        <v>25</v>
      </c>
      <c r="E19" s="16">
        <v>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>
        <f>COUNTA(Table14[[#This Row],[East Fortune]:[Midlands]])</f>
        <v>1</v>
      </c>
      <c r="T19" s="16">
        <f>IF(Table14[[#This Row],[n]]&gt;1,1,0)</f>
        <v>0</v>
      </c>
      <c r="U19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8</v>
      </c>
      <c r="V19" s="16"/>
      <c r="W19" s="15">
        <f>SUM(Table14[[#This Row],[Sub-Total]],Table14[[#This Row],[Int. Final]])</f>
        <v>8</v>
      </c>
    </row>
    <row r="20" spans="1:23" ht="20.100000000000001" customHeight="1" x14ac:dyDescent="0.25">
      <c r="A20" s="4">
        <f>IF(ISNUMBER($W19)=FALSE,1,IF($W19=$W20,$A19,$A19+COUNTIF($A$1:INDEX(A:A,ROW()-1),$A19)))</f>
        <v>18</v>
      </c>
      <c r="B20" s="5">
        <v>792</v>
      </c>
      <c r="C20" s="9" t="s">
        <v>79</v>
      </c>
      <c r="D20" s="9" t="s">
        <v>80</v>
      </c>
      <c r="H20" s="6">
        <v>8</v>
      </c>
      <c r="S20" s="6">
        <f>COUNTA(Table14[[#This Row],[East Fortune]:[Midlands]])</f>
        <v>1</v>
      </c>
      <c r="T20" s="6">
        <f>IF(Table14[[#This Row],[n]]&gt;1,1,0)</f>
        <v>0</v>
      </c>
      <c r="U20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8</v>
      </c>
      <c r="W20" s="5">
        <f>SUM(Table14[[#This Row],[Sub-Total]],Table14[[#This Row],[Int. Final]])</f>
        <v>8</v>
      </c>
    </row>
    <row r="21" spans="1:23" ht="20.100000000000001" customHeight="1" x14ac:dyDescent="0.25">
      <c r="A21" s="4">
        <f>IF(ISNUMBER($W20)=FALSE,1,IF($W20=$W21,$A20,$A20+COUNTIF($A$1:INDEX(A:A,ROW()-1),$A20)))</f>
        <v>20</v>
      </c>
      <c r="B21" s="5">
        <v>746</v>
      </c>
      <c r="C21" s="9" t="s">
        <v>14</v>
      </c>
      <c r="D21" s="9" t="s">
        <v>15</v>
      </c>
      <c r="E21" s="6">
        <v>6</v>
      </c>
      <c r="S21" s="6">
        <f>COUNTA(Table14[[#This Row],[East Fortune]:[Midlands]])</f>
        <v>1</v>
      </c>
      <c r="T21" s="6">
        <f>IF(Table14[[#This Row],[n]]&gt;1,1,0)</f>
        <v>0</v>
      </c>
      <c r="U21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6</v>
      </c>
      <c r="W21" s="5">
        <f>SUM(Table14[[#This Row],[Sub-Total]],Table14[[#This Row],[Int. Final]])</f>
        <v>6</v>
      </c>
    </row>
    <row r="22" spans="1:23" ht="20.100000000000001" customHeight="1" x14ac:dyDescent="0.25">
      <c r="A22" s="4">
        <f>IF(ISNUMBER($W21)=FALSE,1,IF($W21=$W22,$A21,$A21+COUNTIF($A$1:INDEX(A:A,ROW()-1),$A21)))</f>
        <v>21</v>
      </c>
      <c r="B22" s="5">
        <v>763</v>
      </c>
      <c r="C22" s="9" t="s">
        <v>63</v>
      </c>
      <c r="D22" s="9" t="s">
        <v>62</v>
      </c>
      <c r="G22" s="6">
        <v>5</v>
      </c>
      <c r="S22" s="6">
        <f>COUNTA(Table14[[#This Row],[East Fortune]:[Midlands]])</f>
        <v>1</v>
      </c>
      <c r="T22" s="6">
        <f>IF(Table14[[#This Row],[n]]&gt;1,1,0)</f>
        <v>0</v>
      </c>
      <c r="U22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W22" s="5">
        <f>SUM(Table14[[#This Row],[Sub-Total]],Table14[[#This Row],[Int. Final]])</f>
        <v>5</v>
      </c>
    </row>
    <row r="23" spans="1:23" ht="20.100000000000001" customHeight="1" x14ac:dyDescent="0.25">
      <c r="A23" s="4">
        <f>IF(ISNUMBER($W22)=FALSE,1,IF($W22=$W23,$A22,$A22+COUNTIF($A$1:INDEX(A:A,ROW()-1),$A22)))</f>
        <v>21</v>
      </c>
      <c r="B23" s="5">
        <v>808</v>
      </c>
      <c r="C23" s="9" t="s">
        <v>81</v>
      </c>
      <c r="D23" s="9" t="s">
        <v>82</v>
      </c>
      <c r="H23" s="6">
        <v>5</v>
      </c>
      <c r="S23" s="6">
        <f>COUNTA(Table14[[#This Row],[East Fortune]:[Midlands]])</f>
        <v>1</v>
      </c>
      <c r="T23" s="6">
        <f>IF(Table14[[#This Row],[n]]&gt;1,1,0)</f>
        <v>0</v>
      </c>
      <c r="U23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W23" s="5">
        <f>SUM(Table14[[#This Row],[Sub-Total]],Table14[[#This Row],[Int. Final]])</f>
        <v>5</v>
      </c>
    </row>
    <row r="24" spans="1:23" ht="20.100000000000001" customHeight="1" x14ac:dyDescent="0.25">
      <c r="A24" s="18">
        <f>IF(ISNUMBER($W23)=FALSE,1,IF($W23=$W24,$A23,$A23+COUNTIF($A$1:INDEX(A:A,ROW()-1),$A23)))</f>
        <v>21</v>
      </c>
      <c r="B24" s="5">
        <v>725</v>
      </c>
      <c r="C24" s="9" t="s">
        <v>124</v>
      </c>
      <c r="D24" s="9" t="s">
        <v>125</v>
      </c>
      <c r="K24" s="6">
        <v>5</v>
      </c>
      <c r="N24" s="19"/>
      <c r="S24" s="19">
        <f>COUNTA(Table14[[#This Row],[East Fortune]:[Midlands]])</f>
        <v>1</v>
      </c>
      <c r="T24" s="19">
        <f>IF(Table14[[#This Row],[n]]&gt;1,1,0)</f>
        <v>0</v>
      </c>
      <c r="U24" s="20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V24" s="19"/>
      <c r="W24" s="20">
        <f>SUM(Table14[[#This Row],[Sub-Total]],Table14[[#This Row],[Int. Final]])</f>
        <v>5</v>
      </c>
    </row>
    <row r="25" spans="1:23" ht="20.100000000000001" customHeight="1" x14ac:dyDescent="0.25">
      <c r="A25" s="4">
        <f>IF(ISNUMBER($W24)=FALSE,1,IF($W24=$W25,$A24,$A24+COUNTIF($A$1:INDEX(A:A,ROW()-1),$A24)))</f>
        <v>24</v>
      </c>
      <c r="B25" s="5">
        <v>786</v>
      </c>
      <c r="C25" s="9" t="s">
        <v>48</v>
      </c>
      <c r="D25" s="9" t="s">
        <v>49</v>
      </c>
      <c r="F25" s="6">
        <v>4</v>
      </c>
      <c r="S25" s="6">
        <f>COUNTA(Table14[[#This Row],[East Fortune]:[Midlands]])</f>
        <v>1</v>
      </c>
      <c r="T25" s="6">
        <f>IF(Table14[[#This Row],[n]]&gt;1,1,0)</f>
        <v>0</v>
      </c>
      <c r="U25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25" s="5">
        <f>SUM(Table14[[#This Row],[Sub-Total]],Table14[[#This Row],[Int. Final]])</f>
        <v>4</v>
      </c>
    </row>
    <row r="26" spans="1:23" ht="20.100000000000001" customHeight="1" x14ac:dyDescent="0.25">
      <c r="A26" s="4">
        <f>IF(ISNUMBER($W25)=FALSE,1,IF($W25=$W26,$A25,$A25+COUNTIF($A$1:INDEX(A:A,ROW()-1),$A25)))</f>
        <v>24</v>
      </c>
      <c r="B26" s="5">
        <v>745</v>
      </c>
      <c r="C26" s="9" t="s">
        <v>64</v>
      </c>
      <c r="D26" s="9" t="s">
        <v>65</v>
      </c>
      <c r="G26" s="6">
        <v>4</v>
      </c>
      <c r="S26" s="6">
        <f>COUNTA(Table14[[#This Row],[East Fortune]:[Midlands]])</f>
        <v>1</v>
      </c>
      <c r="T26" s="6">
        <f>IF(Table14[[#This Row],[n]]&gt;1,1,0)</f>
        <v>0</v>
      </c>
      <c r="U26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26" s="5">
        <f>SUM(Table14[[#This Row],[Sub-Total]],Table14[[#This Row],[Int. Final]])</f>
        <v>4</v>
      </c>
    </row>
    <row r="27" spans="1:23" ht="20.100000000000001" customHeight="1" x14ac:dyDescent="0.25">
      <c r="A27" s="4">
        <f>IF(ISNUMBER($W26)=FALSE,1,IF($W26=$W27,$A26,$A26+COUNTIF($A$1:INDEX(A:A,ROW()-1),$A26)))</f>
        <v>24</v>
      </c>
      <c r="B27" s="5">
        <v>774</v>
      </c>
      <c r="C27" s="9" t="s">
        <v>83</v>
      </c>
      <c r="D27" s="9" t="s">
        <v>84</v>
      </c>
      <c r="H27" s="6">
        <v>4</v>
      </c>
      <c r="S27" s="6">
        <f>COUNTA(Table14[[#This Row],[East Fortune]:[Midlands]])</f>
        <v>1</v>
      </c>
      <c r="T27" s="6">
        <f>IF(Table14[[#This Row],[n]]&gt;1,1,0)</f>
        <v>0</v>
      </c>
      <c r="U27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27" s="5">
        <f>SUM(Table14[[#This Row],[Sub-Total]],Table14[[#This Row],[Int. Final]])</f>
        <v>4</v>
      </c>
    </row>
    <row r="28" spans="1:23" ht="20.100000000000001" customHeight="1" x14ac:dyDescent="0.25">
      <c r="A28" s="4">
        <f>IF(ISNUMBER($W27)=FALSE,1,IF($W27=$W28,$A27,$A27+COUNTIF($A$1:INDEX(A:A,ROW()-1),$A27)))</f>
        <v>24</v>
      </c>
      <c r="B28" s="5">
        <v>177</v>
      </c>
      <c r="C28" s="9" t="s">
        <v>100</v>
      </c>
      <c r="D28" s="9" t="s">
        <v>101</v>
      </c>
      <c r="I28" s="6">
        <v>4</v>
      </c>
      <c r="S28" s="6">
        <f>COUNTA(Table14[[#This Row],[East Fortune]:[Midlands]])</f>
        <v>1</v>
      </c>
      <c r="T28" s="6">
        <f>IF(Table14[[#This Row],[n]]&gt;1,1,0)</f>
        <v>0</v>
      </c>
      <c r="U28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28" s="5">
        <f>SUM(Table14[[#This Row],[Sub-Total]],Table14[[#This Row],[Int. Final]])</f>
        <v>4</v>
      </c>
    </row>
    <row r="29" spans="1:23" ht="20.100000000000001" customHeight="1" x14ac:dyDescent="0.25">
      <c r="A29" s="4">
        <f>IF(ISNUMBER($W28)=FALSE,1,IF($W28=$W29,$A28,$A28+COUNTIF($A$1:INDEX(A:A,ROW()-1),$A28)))</f>
        <v>24</v>
      </c>
      <c r="B29" s="5">
        <v>314</v>
      </c>
      <c r="C29" s="9" t="s">
        <v>117</v>
      </c>
      <c r="D29" s="9" t="s">
        <v>118</v>
      </c>
      <c r="J29" s="6">
        <v>4</v>
      </c>
      <c r="S29" s="6">
        <f>COUNTA(Table14[[#This Row],[East Fortune]:[Midlands]])</f>
        <v>1</v>
      </c>
      <c r="T29" s="6">
        <f>IF(Table14[[#This Row],[n]]&gt;1,1,0)</f>
        <v>0</v>
      </c>
      <c r="U29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29" s="5">
        <f>SUM(Table14[[#This Row],[Sub-Total]],Table14[[#This Row],[Int. Final]])</f>
        <v>4</v>
      </c>
    </row>
    <row r="30" spans="1:23" ht="20.100000000000001" customHeight="1" x14ac:dyDescent="0.25">
      <c r="A30" s="14">
        <f>IF(ISNUMBER($W29)=FALSE,1,IF($W29=$W30,$A29,$A29+COUNTIF($A$1:INDEX(A:A,ROW()-1),$A29)))</f>
        <v>29</v>
      </c>
      <c r="B30" s="15">
        <v>743</v>
      </c>
      <c r="C30" s="17" t="s">
        <v>50</v>
      </c>
      <c r="D30" s="17" t="s">
        <v>51</v>
      </c>
      <c r="E30" s="16"/>
      <c r="F30" s="16">
        <v>3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>
        <f>COUNTA(Table14[[#This Row],[East Fortune]:[Midlands]])</f>
        <v>1</v>
      </c>
      <c r="T30" s="16">
        <f>IF(Table14[[#This Row],[n]]&gt;1,1,0)</f>
        <v>0</v>
      </c>
      <c r="U30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3</v>
      </c>
      <c r="V30" s="16"/>
      <c r="W30" s="15">
        <f>SUM(Table14[[#This Row],[Sub-Total]],Table14[[#This Row],[Int. Final]])</f>
        <v>3</v>
      </c>
    </row>
    <row r="31" spans="1:23" ht="20.100000000000001" customHeight="1" x14ac:dyDescent="0.25">
      <c r="A31" s="4">
        <f>IF(ISNUMBER($W30)=FALSE,1,IF($W30=$W31,$A30,$A30+COUNTIF($A$1:INDEX(A:A,ROW()-1),$A30)))</f>
        <v>29</v>
      </c>
      <c r="B31" s="5">
        <v>754</v>
      </c>
      <c r="C31" s="9" t="s">
        <v>85</v>
      </c>
      <c r="D31" s="9" t="s">
        <v>86</v>
      </c>
      <c r="H31" s="6">
        <v>3</v>
      </c>
      <c r="S31" s="6">
        <f>COUNTA(Table14[[#This Row],[East Fortune]:[Midlands]])</f>
        <v>1</v>
      </c>
      <c r="T31" s="6">
        <f>IF(Table14[[#This Row],[n]]&gt;1,1,0)</f>
        <v>0</v>
      </c>
      <c r="U31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3</v>
      </c>
      <c r="W31" s="5">
        <f>SUM(Table14[[#This Row],[Sub-Total]],Table14[[#This Row],[Int. Final]])</f>
        <v>3</v>
      </c>
    </row>
    <row r="32" spans="1:23" ht="20.100000000000001" customHeight="1" x14ac:dyDescent="0.25">
      <c r="A32" s="4">
        <f>IF(ISNUMBER($W31)=FALSE,1,IF($W31=$W32,$A31,$A31+COUNTIF($A$1:INDEX(A:A,ROW()-1),$A31)))</f>
        <v>29</v>
      </c>
      <c r="B32" s="5">
        <v>811</v>
      </c>
      <c r="C32" s="9" t="s">
        <v>119</v>
      </c>
      <c r="D32" s="9" t="s">
        <v>120</v>
      </c>
      <c r="J32" s="6">
        <v>3</v>
      </c>
      <c r="S32" s="6">
        <f>COUNTA(Table14[[#This Row],[East Fortune]:[Midlands]])</f>
        <v>1</v>
      </c>
      <c r="T32" s="6">
        <f>IF(Table14[[#This Row],[n]]&gt;1,1,0)</f>
        <v>0</v>
      </c>
      <c r="U32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3</v>
      </c>
      <c r="W32" s="5">
        <f>SUM(Table14[[#This Row],[Sub-Total]],Table14[[#This Row],[Int. Final]])</f>
        <v>3</v>
      </c>
    </row>
    <row r="33" spans="1:23" ht="20.100000000000001" customHeight="1" x14ac:dyDescent="0.25">
      <c r="A33" s="4">
        <f>IF(ISNUMBER($W32)=FALSE,1,IF($W32=$W33,$A32,$A32+COUNTIF($A$1:INDEX(A:A,ROW()-1),$A32)))</f>
        <v>32</v>
      </c>
      <c r="B33" s="5">
        <v>796</v>
      </c>
      <c r="C33" s="9" t="s">
        <v>87</v>
      </c>
      <c r="D33" s="9" t="s">
        <v>88</v>
      </c>
      <c r="H33" s="6">
        <v>2</v>
      </c>
      <c r="S33" s="6">
        <f>COUNTA(Table14[[#This Row],[East Fortune]:[Midlands]])</f>
        <v>1</v>
      </c>
      <c r="T33" s="6">
        <f>IF(Table14[[#This Row],[n]]&gt;1,1,0)</f>
        <v>0</v>
      </c>
      <c r="U33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W33" s="5">
        <f>SUM(Table14[[#This Row],[Sub-Total]],Table14[[#This Row],[Int. Final]])</f>
        <v>2</v>
      </c>
    </row>
    <row r="34" spans="1:23" ht="20.100000000000001" customHeight="1" x14ac:dyDescent="0.25">
      <c r="A34" s="18">
        <f>IF(ISNUMBER($W33)=FALSE,1,IF($W33=$W34,$A33,$A33+COUNTIF($A$1:INDEX(A:A,ROW()-1),$A33)))</f>
        <v>32</v>
      </c>
      <c r="B34" s="5">
        <v>817</v>
      </c>
      <c r="C34" s="9" t="s">
        <v>123</v>
      </c>
      <c r="D34" s="9" t="s">
        <v>96</v>
      </c>
      <c r="K34" s="6">
        <v>2</v>
      </c>
      <c r="N34" s="19"/>
      <c r="S34" s="19">
        <f>COUNTA(Table14[[#This Row],[East Fortune]:[Midlands]])</f>
        <v>1</v>
      </c>
      <c r="T34" s="19">
        <f>IF(Table14[[#This Row],[n]]&gt;1,1,0)</f>
        <v>0</v>
      </c>
      <c r="U34" s="20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V34" s="19"/>
      <c r="W34" s="20">
        <f>SUM(Table14[[#This Row],[Sub-Total]],Table14[[#This Row],[Int. Final]])</f>
        <v>2</v>
      </c>
    </row>
    <row r="35" spans="1:23" ht="20.100000000000001" customHeight="1" x14ac:dyDescent="0.25">
      <c r="A35" s="4">
        <f>IF(ISNUMBER($W34)=FALSE,1,IF($W34=$W35,$A34,$A34+COUNTIF($A$1:INDEX(A:A,ROW()-1),$A34)))</f>
        <v>34</v>
      </c>
      <c r="B35" s="5">
        <v>764</v>
      </c>
      <c r="C35" s="9" t="s">
        <v>73</v>
      </c>
      <c r="D35" s="9" t="s">
        <v>74</v>
      </c>
      <c r="G35" s="6">
        <v>1</v>
      </c>
      <c r="S35" s="6">
        <f>COUNTA(Table14[[#This Row],[East Fortune]:[Midlands]])</f>
        <v>1</v>
      </c>
      <c r="T35" s="6">
        <f>IF(Table14[[#This Row],[n]]&gt;1,1,0)</f>
        <v>0</v>
      </c>
      <c r="U35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</v>
      </c>
      <c r="W35" s="5">
        <f>SUM(Table14[[#This Row],[Sub-Total]],Table14[[#This Row],[Int. Final]])</f>
        <v>1</v>
      </c>
    </row>
    <row r="36" spans="1:23" ht="20.100000000000001" customHeight="1" x14ac:dyDescent="0.25">
      <c r="A36" s="4">
        <f>IF(ISNUMBER($W35)=FALSE,1,IF($W35=$W36,$A35,$A35+COUNTIF($A$1:INDEX(A:A,ROW()-1),$A35)))</f>
        <v>34</v>
      </c>
      <c r="B36" s="5">
        <v>791</v>
      </c>
      <c r="C36" s="9" t="s">
        <v>89</v>
      </c>
      <c r="D36" s="9" t="s">
        <v>84</v>
      </c>
      <c r="H36" s="6">
        <v>1</v>
      </c>
      <c r="S36" s="6">
        <f>COUNTA(Table14[[#This Row],[East Fortune]:[Midlands]])</f>
        <v>1</v>
      </c>
      <c r="T36" s="6">
        <f>IF(Table14[[#This Row],[n]]&gt;1,1,0)</f>
        <v>0</v>
      </c>
      <c r="U36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</v>
      </c>
      <c r="W36" s="5">
        <f>SUM(Table14[[#This Row],[Sub-Total]],Table14[[#This Row],[Int. Final]])</f>
        <v>1</v>
      </c>
    </row>
    <row r="37" spans="1:23" ht="20.100000000000001" customHeight="1" x14ac:dyDescent="0.25">
      <c r="A37" s="18">
        <f>IF(ISNUMBER($W36)=FALSE,1,IF($W36=$W37,$A36,$A36+COUNTIF($A$1:INDEX(A:A,ROW()-1),$A36)))</f>
        <v>34</v>
      </c>
      <c r="B37" s="5">
        <v>815</v>
      </c>
      <c r="C37" s="9" t="s">
        <v>121</v>
      </c>
      <c r="D37" s="9" t="s">
        <v>122</v>
      </c>
      <c r="K37" s="6">
        <v>1</v>
      </c>
      <c r="N37" s="19"/>
      <c r="S37" s="19">
        <f>COUNTA(Table14[[#This Row],[East Fortune]:[Midlands]])</f>
        <v>1</v>
      </c>
      <c r="T37" s="19">
        <f>IF(Table14[[#This Row],[n]]&gt;1,1,0)</f>
        <v>0</v>
      </c>
      <c r="U37" s="20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</v>
      </c>
      <c r="V37" s="19"/>
      <c r="W37" s="20">
        <f>SUM(Table14[[#This Row],[Sub-Total]],Table14[[#This Row],[Int. Final]])</f>
        <v>1</v>
      </c>
    </row>
    <row r="38" spans="1:23" ht="20.100000000000001" customHeight="1" x14ac:dyDescent="0.25">
      <c r="A38" s="14">
        <f>IF(ISNUMBER($W37)=FALSE,1,IF($W37=$W38,$A37,$A37+COUNTIF($A$1:INDEX(A:A,ROW()-1),$A37)))</f>
        <v>37</v>
      </c>
      <c r="B38" s="15">
        <v>795</v>
      </c>
      <c r="C38" s="17" t="s">
        <v>90</v>
      </c>
      <c r="D38" s="17" t="s">
        <v>88</v>
      </c>
      <c r="E38" s="16"/>
      <c r="F38" s="16"/>
      <c r="G38" s="16"/>
      <c r="H38" s="16">
        <v>0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>
        <f>COUNTA(Table14[[#This Row],[East Fortune]:[Midlands]])</f>
        <v>1</v>
      </c>
      <c r="T38" s="16">
        <f>IF(Table14[[#This Row],[n]]&gt;1,1,0)</f>
        <v>0</v>
      </c>
      <c r="U38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0</v>
      </c>
      <c r="V38" s="16"/>
      <c r="W38" s="15">
        <f>SUM(Table14[[#This Row],[Sub-Total]],Table14[[#This Row],[Int. Final]])</f>
        <v>0</v>
      </c>
    </row>
    <row r="39" spans="1:23" ht="20.100000000000001" customHeight="1" x14ac:dyDescent="0.25">
      <c r="A39" s="4">
        <f>IF(ISNUMBER($W38)=FALSE,1,IF($W38=$W39,$A38,$A38+COUNTIF($A$1:INDEX(A:A,ROW()-1),$A38)))</f>
        <v>37</v>
      </c>
      <c r="B39" s="5">
        <v>807</v>
      </c>
      <c r="C39" s="9" t="s">
        <v>107</v>
      </c>
      <c r="D39" s="9" t="s">
        <v>108</v>
      </c>
      <c r="I39" s="6">
        <v>0</v>
      </c>
      <c r="S39" s="6">
        <f>COUNTA(Table14[[#This Row],[East Fortune]:[Midlands]])</f>
        <v>1</v>
      </c>
      <c r="T39" s="6">
        <f>IF(Table14[[#This Row],[n]]&gt;1,1,0)</f>
        <v>0</v>
      </c>
      <c r="U39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0</v>
      </c>
      <c r="W39" s="5">
        <f>SUM(Table14[[#This Row],[Sub-Total]],Table14[[#This Row],[Int. Final]])</f>
        <v>0</v>
      </c>
    </row>
  </sheetData>
  <conditionalFormatting sqref="B1:B1048576">
    <cfRule type="duplicateValues" dxfId="14" priority="1"/>
  </conditionalFormatting>
  <conditionalFormatting sqref="B2:B39">
    <cfRule type="duplicateValues" dxfId="13" priority="69"/>
    <cfRule type="duplicateValues" dxfId="12" priority="70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b7d62e-d74b-43d4-adaa-67608aa4f984" xsi:nil="true"/>
    <lcf76f155ced4ddcb4097134ff3c332f xmlns="8c841b9b-f165-4ce2-80bb-65fe79252e2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DF91636F9DE94389B838364231C26A" ma:contentTypeVersion="18" ma:contentTypeDescription="Create a new document." ma:contentTypeScope="" ma:versionID="89889dcbb3254427e24a33be3d9c523f">
  <xsd:schema xmlns:xsd="http://www.w3.org/2001/XMLSchema" xmlns:xs="http://www.w3.org/2001/XMLSchema" xmlns:p="http://schemas.microsoft.com/office/2006/metadata/properties" xmlns:ns2="8c841b9b-f165-4ce2-80bb-65fe79252e2b" xmlns:ns3="78b7d62e-d74b-43d4-adaa-67608aa4f984" targetNamespace="http://schemas.microsoft.com/office/2006/metadata/properties" ma:root="true" ma:fieldsID="3b1961a62128667754d54f81b12b483b" ns2:_="" ns3:_="">
    <xsd:import namespace="8c841b9b-f165-4ce2-80bb-65fe79252e2b"/>
    <xsd:import namespace="78b7d62e-d74b-43d4-adaa-67608aa4f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41b9b-f165-4ce2-80bb-65fe79252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3cc21d-275f-4ccb-866f-43838181d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7d62e-d74b-43d4-adaa-67608aa4f98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2f01b6-b186-4405-9cdc-a29eca1c54c8}" ma:internalName="TaxCatchAll" ma:showField="CatchAllData" ma:web="78b7d62e-d74b-43d4-adaa-67608aa4f9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0CFD5A-3039-4D5C-A607-83955BB31940}">
  <ds:schemaRefs>
    <ds:schemaRef ds:uri="http://schemas.microsoft.com/office/2006/metadata/properties"/>
    <ds:schemaRef ds:uri="8c841b9b-f165-4ce2-80bb-65fe79252e2b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78b7d62e-d74b-43d4-adaa-67608aa4f984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F22208-51C4-4CE8-A455-B0D0A5CC33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E4FB87-473B-47A8-B555-F2EEBD527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841b9b-f165-4ce2-80bb-65fe79252e2b"/>
    <ds:schemaRef ds:uri="78b7d62e-d74b-43d4-adaa-67608aa4f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Championship Table</vt:lpstr>
      <vt:lpstr>Championship Table (Kit Cars)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Morgan</dc:creator>
  <cp:keywords/>
  <dc:description/>
  <cp:lastModifiedBy>Jamie Morgan</cp:lastModifiedBy>
  <cp:revision/>
  <dcterms:created xsi:type="dcterms:W3CDTF">2023-04-28T10:38:02Z</dcterms:created>
  <dcterms:modified xsi:type="dcterms:W3CDTF">2026-06-08T10:06:30Z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0x010100B6DF91636F9DE94389B838364231C26A</vt:lpwstr>
  </property>
  <property fmtid="{D5CDD505-2E9C-101B-9397-08002B2CF9AE}" pid="3" name="MediaServiceImageTags">
    <vt:lpwstr/>
  </property>
</Properties>
</file>